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8-2022 REDE DE AGUA CARAVAGGIO FUNASA\ENGENHARIA PLANILHAS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</workbook>
</file>

<file path=xl/calcChain.xml><?xml version="1.0" encoding="utf-8"?>
<calcChain xmlns="http://schemas.openxmlformats.org/spreadsheetml/2006/main">
  <c r="K24" i="3" l="1"/>
  <c r="K23" i="3"/>
  <c r="K22" i="3"/>
  <c r="K21" i="3"/>
  <c r="K20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14" i="3" l="1"/>
  <c r="O14" i="3"/>
  <c r="Q14" i="3"/>
  <c r="K17" i="3"/>
  <c r="B17" i="3" s="1"/>
  <c r="K15" i="3" l="1"/>
  <c r="B15" i="3" s="1"/>
  <c r="K16" i="3"/>
  <c r="K18" i="3"/>
  <c r="K19" i="3"/>
  <c r="B19" i="3" s="1"/>
  <c r="B25" i="3"/>
  <c r="B34" i="3"/>
  <c r="B39" i="3"/>
  <c r="B40" i="3"/>
  <c r="B41" i="3"/>
  <c r="B42" i="3"/>
  <c r="B43" i="3"/>
  <c r="B44" i="3"/>
  <c r="B45" i="3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6" i="3" l="1"/>
  <c r="B18" i="3" s="1"/>
  <c r="K12" i="3"/>
  <c r="B12" i="3" s="1"/>
  <c r="B20" i="3" l="1"/>
  <c r="B21" i="3" s="1"/>
  <c r="B22" i="3" s="1"/>
  <c r="E12" i="6"/>
  <c r="H12" i="6" s="1"/>
  <c r="B23" i="3" l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B26" i="3" s="1"/>
  <c r="B27" i="3" s="1"/>
  <c r="B28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9" i="3" l="1"/>
  <c r="B30" i="3" s="1"/>
  <c r="B31" i="3" s="1"/>
  <c r="B32" i="3" s="1"/>
  <c r="B33" i="3" s="1"/>
  <c r="B35" i="3" s="1"/>
  <c r="B36" i="3" s="1"/>
  <c r="B37" i="3" s="1"/>
  <c r="B38" i="3" s="1"/>
  <c r="E13" i="6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<sst xmlns="http://schemas.openxmlformats.org/spreadsheetml/2006/main" count="15210" uniqueCount="4066">
  <si>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</si>
  <si>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</si>
  <si>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</si>
  <si>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</si>
  <si>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</si>
  <si>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</si>
  <si>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</si>
  <si>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</si>
  <si>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</si>
  <si>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</si>
  <si>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</si>
  <si>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</si>
  <si>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</si>
  <si>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</si>
  <si>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</si>
  <si>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</si>
  <si>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</si>
  <si>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</si>
  <si>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</si>
  <si>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</si>
  <si>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</si>
  <si>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</si>
  <si>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</si>
  <si>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</si>
  <si>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</si>
  <si>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</si>
  <si>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</si>
  <si>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</si>
  <si>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</si>
  <si>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</si>
  <si>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</si>
  <si>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</si>
  <si>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</si>
  <si>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</si>
  <si>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</si>
  <si>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</si>
  <si>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</si>
  <si>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</si>
  <si>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</si>
  <si>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</si>
  <si>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</si>
  <si>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</si>
  <si>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</si>
  <si>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</si>
  <si>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</si>
  <si>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</si>
  <si>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</si>
  <si>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</si>
  <si>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</si>
  <si>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</si>
  <si>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</si>
  <si>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</si>
  <si>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</si>
  <si>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</si>
  <si>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</si>
  <si>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</si>
  <si>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</si>
  <si>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</si>
  <si>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</si>
  <si>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</si>
  <si>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</si>
  <si>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</si>
  <si>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</si>
  <si>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</si>
  <si>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</si>
  <si>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</si>
  <si>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</si>
  <si>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</si>
  <si>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</si>
  <si>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</si>
  <si>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</si>
  <si>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</si>
  <si>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</si>
  <si>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</si>
  <si>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</si>
  <si>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</si>
  <si>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</si>
  <si>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</si>
  <si>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</si>
  <si>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</si>
  <si>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</si>
  <si>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</si>
  <si>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</si>
  <si>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</si>
  <si>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</si>
  <si>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</si>
  <si>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</si>
  <si>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</si>
  <si>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</si>
  <si>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</si>
  <si>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</si>
  <si>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</si>
  <si>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</si>
  <si>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</si>
  <si>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</si>
  <si>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</si>
  <si>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</si>
  <si>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</si>
  <si>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</si>
  <si>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</si>
  <si>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</si>
  <si>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</si>
  <si>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</si>
  <si>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</si>
  <si>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</si>
  <si>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</si>
  <si>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</si>
  <si>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</si>
  <si>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</si>
  <si>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</si>
  <si>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</si>
  <si>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</si>
  <si>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</si>
  <si>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</si>
  <si>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</si>
  <si>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</si>
  <si>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</si>
  <si>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</si>
  <si>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</si>
  <si>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</si>
  <si>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</si>
  <si>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</si>
  <si>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</si>
  <si>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</si>
  <si>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</si>
  <si>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</si>
  <si>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</si>
  <si>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</si>
  <si>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</si>
  <si>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</si>
  <si>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</si>
  <si>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</si>
  <si>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</si>
  <si>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</si>
  <si>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</si>
  <si>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</si>
  <si>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</si>
  <si>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</si>
  <si>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</si>
  <si>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</si>
  <si>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</si>
  <si>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</si>
  <si>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</si>
  <si>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</si>
  <si>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</si>
  <si>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</si>
  <si>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</si>
  <si>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</si>
  <si>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</si>
  <si>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</si>
  <si>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</si>
  <si>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</si>
  <si>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</si>
  <si>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</si>
  <si>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</si>
  <si>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</si>
  <si>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</si>
  <si>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</si>
  <si>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</si>
  <si>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</si>
  <si>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</si>
  <si>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</si>
  <si>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</si>
  <si>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</si>
  <si>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</si>
  <si>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</si>
  <si>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</si>
  <si>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</si>
  <si>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</si>
  <si>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</si>
  <si>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</si>
  <si>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</si>
  <si>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</si>
  <si>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</si>
  <si>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</si>
  <si>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</si>
  <si>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</si>
  <si>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</si>
  <si>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</si>
  <si>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</si>
  <si>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</si>
  <si>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</si>
  <si>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</si>
  <si>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</si>
  <si>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</si>
  <si>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</si>
  <si>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</si>
  <si>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</si>
  <si>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</si>
  <si>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</si>
  <si>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</si>
  <si>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</si>
  <si>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</si>
  <si>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</si>
  <si>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</si>
  <si>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</si>
  <si>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</si>
  <si>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</si>
  <si>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</si>
  <si>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</si>
  <si>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</si>
  <si>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</si>
  <si>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</si>
  <si>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</si>
  <si>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</si>
  <si>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</si>
  <si>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</si>
  <si>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</si>
  <si>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</si>
  <si>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</si>
  <si>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</si>
  <si>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</si>
  <si>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</si>
  <si>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</si>
  <si>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</si>
  <si>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</si>
  <si>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</si>
  <si>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</si>
  <si>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</si>
  <si>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</si>
  <si>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</si>
  <si>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</si>
  <si>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</si>
  <si>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</si>
  <si>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</si>
  <si>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</si>
  <si>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</si>
  <si>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</si>
  <si>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</si>
  <si>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</si>
  <si>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</si>
  <si>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</si>
  <si>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</si>
  <si>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</si>
  <si>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</si>
  <si>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</si>
  <si>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</si>
  <si>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</si>
  <si>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</si>
  <si>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</si>
  <si>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</si>
  <si>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</si>
  <si>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</si>
  <si>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</si>
  <si>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</si>
  <si>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</si>
  <si>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</si>
  <si>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</si>
  <si>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</si>
  <si>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</si>
  <si>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</si>
  <si>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</si>
  <si>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</si>
  <si>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</si>
  <si>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</si>
  <si>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</si>
  <si>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</si>
  <si>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</si>
  <si>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</si>
  <si>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</si>
  <si>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</si>
  <si>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</si>
  <si>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</si>
  <si>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</si>
  <si>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</si>
  <si>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</si>
  <si>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</si>
  <si>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</si>
  <si>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</si>
  <si>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</si>
  <si>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</si>
  <si>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</si>
  <si>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</si>
  <si>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</si>
  <si>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</si>
  <si>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</si>
  <si>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</si>
  <si>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</si>
  <si>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</si>
  <si>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</si>
  <si>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</si>
  <si>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</si>
  <si>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</si>
  <si>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</si>
  <si>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</si>
  <si>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</si>
  <si>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</si>
  <si>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</si>
  <si>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</si>
  <si>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</si>
  <si>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</si>
  <si>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</si>
  <si>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</si>
  <si>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</si>
  <si>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</si>
  <si>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</si>
  <si>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</si>
  <si>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</si>
  <si>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</si>
  <si>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</si>
  <si>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</si>
  <si>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</si>
  <si>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</si>
  <si>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</si>
  <si>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</si>
  <si>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</si>
  <si>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</si>
  <si>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</si>
  <si>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</si>
  <si>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</si>
  <si>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</si>
  <si>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</si>
  <si>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</si>
  <si>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</si>
  <si>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</si>
  <si>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</si>
  <si>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</si>
  <si>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</si>
  <si>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</si>
  <si>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</si>
  <si>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</si>
  <si>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</si>
  <si>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</si>
  <si>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</si>
  <si>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</si>
  <si>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</si>
  <si>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</si>
  <si>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</si>
  <si>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</si>
  <si>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</si>
  <si>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</si>
  <si>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</si>
  <si>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</si>
  <si>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</si>
  <si>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</si>
  <si>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</si>
  <si>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</si>
  <si>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</si>
  <si>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</si>
  <si>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</si>
  <si>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</si>
  <si>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</si>
  <si>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</si>
  <si>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</si>
  <si>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</si>
  <si>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</si>
  <si>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</si>
  <si>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</si>
  <si>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</si>
  <si>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</si>
  <si>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</si>
  <si>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</si>
  <si>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</si>
  <si>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</si>
  <si>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</si>
  <si>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</si>
  <si>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</si>
  <si>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</si>
  <si>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</si>
  <si>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</si>
  <si>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</si>
  <si>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</si>
  <si>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</si>
  <si>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</si>
  <si>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</si>
  <si>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</si>
  <si>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</si>
  <si>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</si>
  <si>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</si>
  <si>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</si>
  <si>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</si>
  <si>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</si>
  <si>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</si>
  <si>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</si>
  <si>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</si>
  <si>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</si>
  <si>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</si>
  <si>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</si>
  <si>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</si>
  <si>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</si>
  <si>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</si>
  <si>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</si>
  <si>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</si>
  <si>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</si>
  <si>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</si>
  <si>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</si>
  <si>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</si>
  <si>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</si>
  <si>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</si>
  <si>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</si>
  <si>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</si>
  <si>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</si>
  <si>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</si>
  <si>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</si>
  <si>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</si>
  <si>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</si>
  <si>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</si>
  <si>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</si>
  <si>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</si>
  <si>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</si>
  <si>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</si>
  <si>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</si>
  <si>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</si>
  <si>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</si>
  <si>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</si>
  <si>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</si>
  <si>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</si>
  <si>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</si>
  <si>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</si>
  <si>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</si>
  <si>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</si>
  <si>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</si>
  <si>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</si>
  <si>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</si>
  <si>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</si>
  <si>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</si>
  <si>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</si>
  <si>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</si>
  <si>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</si>
  <si>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</si>
  <si>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</si>
  <si>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</si>
  <si>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</si>
  <si>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</si>
  <si>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</si>
  <si>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</si>
  <si>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</si>
  <si>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</si>
  <si>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</si>
  <si>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</si>
  <si>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</si>
  <si>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</si>
  <si>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</si>
  <si>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</si>
  <si>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</si>
  <si>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</si>
  <si>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</si>
  <si>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</si>
  <si>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</si>
  <si>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</si>
  <si>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</si>
  <si>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</si>
  <si>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</si>
  <si>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</si>
  <si>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</si>
  <si>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</si>
  <si>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</si>
  <si>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</si>
  <si>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</si>
  <si>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</si>
  <si>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</si>
  <si>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</si>
  <si>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</si>
  <si>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</si>
  <si>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</si>
  <si>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</si>
  <si>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</si>
  <si>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</si>
  <si>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</si>
  <si>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</si>
  <si>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</si>
  <si>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</si>
  <si>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</si>
  <si>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</si>
  <si>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</si>
  <si>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</si>
  <si>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</si>
  <si>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</si>
  <si>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</si>
  <si>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</si>
  <si>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</si>
  <si>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</si>
  <si>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</si>
  <si>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</si>
  <si>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</si>
  <si>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</si>
  <si>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</si>
  <si>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</si>
  <si>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</si>
  <si>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</si>
  <si>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</si>
  <si>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</si>
  <si>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</si>
  <si>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</si>
  <si>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</si>
  <si>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</si>
  <si>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</si>
  <si>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</si>
  <si>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</si>
  <si>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</si>
  <si>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</si>
  <si>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</si>
  <si>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</si>
  <si>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</si>
  <si>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</si>
  <si>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</si>
  <si>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</si>
  <si>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</si>
  <si>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</si>
  <si>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</si>
  <si>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</si>
  <si>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</si>
  <si>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</si>
  <si>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</si>
  <si>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</si>
  <si>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</si>
  <si>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</si>
  <si>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</si>
  <si>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</si>
  <si>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</si>
  <si>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</si>
  <si>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</si>
  <si>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</si>
  <si>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</si>
  <si>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</si>
  <si>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</si>
  <si>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</si>
  <si>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</si>
  <si>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</si>
  <si>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</si>
  <si>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</si>
  <si>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</si>
  <si>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</si>
  <si>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</si>
  <si>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</si>
  <si>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</si>
  <si>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</si>
  <si>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</si>
  <si>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</si>
  <si>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</si>
  <si>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</si>
  <si>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</si>
  <si>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</si>
  <si>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</si>
  <si>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</si>
  <si>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</si>
  <si>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</si>
  <si>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</si>
  <si>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</si>
  <si>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</si>
  <si>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</si>
  <si>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</si>
  <si>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</si>
  <si>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</si>
  <si>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</si>
  <si>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</si>
  <si>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</si>
  <si>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</si>
  <si>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</si>
  <si>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</si>
  <si>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</si>
  <si>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</si>
  <si>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</si>
  <si>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</si>
  <si>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</si>
  <si>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</si>
  <si>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</si>
  <si>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</si>
  <si>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</si>
  <si>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</si>
  <si>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</si>
  <si>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</si>
  <si>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</si>
  <si>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</si>
  <si>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</si>
  <si>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</si>
  <si>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</si>
  <si>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</si>
  <si>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</si>
  <si>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</si>
  <si>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</si>
  <si>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</si>
  <si>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</si>
  <si>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</si>
  <si>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</si>
  <si>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</si>
  <si>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</si>
  <si>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</si>
  <si>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</si>
  <si>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</si>
  <si>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</si>
  <si>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</si>
  <si>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</si>
  <si>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</si>
  <si>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</si>
  <si>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</si>
  <si>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</si>
  <si>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</si>
  <si>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</si>
  <si>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</si>
  <si>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</si>
  <si>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</si>
  <si>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</si>
  <si>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</si>
  <si>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</si>
  <si>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</si>
  <si>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</si>
  <si>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</si>
  <si>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</si>
  <si>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</si>
  <si>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</si>
  <si>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</si>
  <si>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</si>
  <si>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</si>
  <si>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</si>
  <si>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</si>
  <si>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</si>
  <si>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</si>
  <si>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</si>
  <si>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</si>
  <si>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</si>
  <si>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</si>
  <si>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</si>
  <si>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</si>
  <si>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</si>
  <si>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</si>
  <si>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</si>
  <si>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</si>
  <si>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</si>
  <si>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</si>
  <si>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</si>
  <si>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</si>
  <si>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</si>
  <si>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</si>
  <si>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</si>
  <si>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</si>
  <si>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</si>
  <si>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</si>
  <si>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</si>
  <si>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</si>
  <si>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</si>
  <si>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</si>
  <si>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</si>
  <si>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</si>
  <si>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</si>
  <si>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</si>
  <si>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</si>
  <si>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</si>
  <si>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</si>
  <si>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</si>
  <si>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</si>
  <si>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</si>
  <si>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</si>
  <si>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</si>
  <si>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</si>
  <si>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</si>
  <si>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</si>
  <si>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</si>
  <si>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</si>
  <si>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</si>
  <si>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</si>
  <si>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</si>
  <si>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</si>
  <si>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</si>
  <si>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</si>
  <si>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</si>
  <si>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</si>
  <si>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</si>
  <si>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</si>
  <si>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</si>
  <si>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</si>
  <si>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</si>
  <si>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</si>
  <si>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</si>
  <si>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</si>
  <si>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</si>
  <si>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</si>
  <si>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</si>
  <si>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</si>
  <si>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</si>
  <si>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</si>
  <si>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</si>
  <si>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</si>
  <si>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</si>
  <si>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</si>
  <si>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</si>
  <si>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</si>
  <si>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</si>
  <si>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</si>
  <si>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</si>
  <si>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</si>
  <si>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</si>
  <si>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</si>
  <si>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</si>
  <si>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</si>
  <si>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</si>
  <si>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</si>
  <si>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</si>
  <si>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</si>
  <si>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</si>
  <si>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</si>
  <si>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</si>
  <si>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</si>
  <si>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</si>
  <si>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</si>
  <si>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</si>
  <si>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</si>
  <si>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</si>
  <si>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</si>
  <si>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</si>
  <si>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</si>
  <si>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</si>
  <si>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</si>
  <si>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</si>
  <si>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</si>
  <si>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</si>
  <si>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</si>
  <si>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</si>
  <si>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</si>
  <si>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</si>
  <si>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</si>
  <si>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</si>
  <si>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</si>
  <si>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</si>
  <si>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</si>
  <si>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</si>
  <si>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</si>
  <si>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</si>
  <si>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</si>
  <si>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</si>
  <si>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</si>
  <si>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</si>
  <si>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</si>
  <si>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</si>
  <si>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</si>
  <si>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</si>
  <si>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</si>
  <si>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</si>
  <si>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</si>
  <si>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</si>
  <si>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</si>
  <si>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</si>
  <si>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</si>
  <si>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</si>
  <si>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</si>
  <si>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</si>
  <si>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</si>
  <si>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</si>
  <si>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</si>
  <si>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</si>
  <si>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</si>
  <si>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</si>
  <si>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</si>
  <si>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</si>
  <si>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</si>
  <si>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</si>
  <si>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</si>
  <si>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</si>
  <si>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</si>
  <si>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</si>
  <si>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</si>
  <si>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</si>
  <si>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</si>
  <si>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</si>
  <si>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</si>
  <si>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</si>
  <si>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</si>
  <si>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</si>
  <si>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</si>
  <si>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</si>
  <si>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</si>
  <si>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</si>
  <si>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</si>
  <si>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</si>
  <si>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</si>
  <si>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</si>
  <si>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</si>
  <si>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</si>
  <si>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</si>
  <si>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</si>
  <si>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</si>
  <si>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</si>
  <si>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</si>
  <si>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</si>
  <si>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</si>
  <si>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</si>
  <si>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</si>
  <si>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</si>
  <si>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</si>
  <si>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</si>
  <si>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</si>
  <si>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</si>
  <si>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</si>
  <si>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</si>
  <si>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</si>
  <si>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</si>
  <si>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</si>
  <si>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</si>
  <si>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</si>
  <si>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</si>
  <si>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</si>
  <si>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</si>
  <si>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</si>
  <si>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</si>
  <si>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</si>
  <si>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</si>
  <si>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</si>
  <si>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</si>
  <si>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</si>
  <si>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</si>
  <si>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</si>
  <si>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</si>
  <si>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</si>
  <si>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</si>
  <si>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</si>
  <si>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</si>
  <si>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</si>
  <si>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</si>
  <si>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</si>
  <si>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</si>
  <si>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</si>
  <si>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</si>
  <si>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</si>
  <si>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</si>
  <si>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</si>
  <si>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</si>
  <si>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</si>
  <si>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</si>
  <si>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</si>
  <si>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</si>
  <si>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</si>
  <si>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</si>
  <si>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</si>
  <si>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</si>
  <si>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</si>
  <si>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</si>
  <si>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</si>
  <si>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</si>
  <si>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</si>
  <si>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</si>
  <si>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</si>
  <si>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</si>
  <si>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</si>
  <si>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</si>
  <si>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</si>
  <si>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</si>
  <si>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</si>
  <si>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</si>
  <si>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</si>
  <si>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</si>
  <si>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</si>
  <si>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</si>
  <si>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</si>
  <si>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</si>
  <si>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</si>
  <si>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</si>
  <si>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</si>
  <si>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</si>
  <si>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</si>
  <si>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</si>
  <si>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</si>
  <si>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</si>
  <si>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</si>
  <si>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</si>
  <si>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</si>
  <si>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</si>
  <si>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</si>
  <si>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</si>
  <si>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</si>
  <si>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</si>
  <si>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</si>
  <si>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</si>
  <si>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</si>
  <si>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</si>
  <si>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</si>
  <si>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</si>
  <si>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</si>
  <si>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</si>
  <si>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</si>
  <si>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</si>
  <si>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</si>
  <si>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</si>
  <si>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</si>
  <si>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</si>
  <si>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</si>
  <si>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</si>
  <si>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</si>
  <si>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</si>
  <si>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</si>
  <si>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</si>
  <si>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</si>
  <si>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</si>
  <si>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</si>
  <si>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</si>
  <si>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</si>
  <si>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</si>
  <si>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</si>
  <si>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</si>
  <si>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</si>
  <si>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</si>
  <si>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</si>
  <si>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</si>
  <si>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</si>
  <si>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</si>
  <si>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</si>
  <si>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</si>
  <si>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</si>
  <si>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</si>
  <si>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</si>
  <si>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</si>
  <si>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</si>
  <si>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</si>
  <si>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</si>
  <si>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</si>
  <si>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</si>
  <si>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</si>
  <si>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</si>
  <si>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</si>
  <si>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</si>
  <si>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</si>
  <si>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</si>
  <si>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</si>
  <si>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</si>
  <si>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</si>
  <si>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</si>
  <si>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</si>
  <si>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</si>
  <si>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</si>
  <si>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</si>
  <si>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</si>
  <si>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</si>
  <si>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</si>
  <si>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</si>
  <si>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</si>
  <si>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</si>
  <si>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</si>
  <si>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</si>
  <si>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</si>
  <si>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</si>
  <si>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</si>
  <si>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</si>
  <si>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</si>
  <si>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</si>
  <si>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</si>
  <si>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</si>
  <si>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</si>
  <si>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</si>
  <si>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</si>
  <si>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</si>
  <si>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</si>
  <si>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</si>
  <si>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</si>
  <si>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</si>
  <si>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</si>
  <si>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</si>
  <si>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</si>
  <si>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</si>
  <si>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</si>
  <si>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</si>
  <si>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</si>
  <si>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</si>
  <si>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</si>
  <si>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</si>
  <si>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</si>
  <si>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</si>
  <si>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</si>
  <si>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</si>
  <si>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</si>
  <si>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</si>
  <si>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</si>
  <si>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</si>
  <si>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</si>
  <si>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</si>
  <si>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</si>
  <si>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</si>
  <si>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</si>
  <si>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</si>
  <si>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</si>
  <si>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</si>
  <si>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</si>
  <si>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</si>
  <si>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</si>
  <si>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</si>
  <si>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</si>
  <si>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</si>
  <si>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</si>
  <si>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</si>
  <si>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</si>
  <si>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</si>
  <si>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</si>
  <si>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</si>
  <si>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</si>
  <si>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</si>
  <si>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</si>
  <si>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</si>
  <si>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</si>
  <si>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</si>
  <si>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</si>
  <si>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</si>
  <si>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</si>
  <si>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</si>
  <si>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</si>
  <si>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</si>
  <si>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</si>
  <si>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</si>
  <si>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</si>
  <si>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</si>
  <si>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</si>
  <si>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</si>
  <si>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</si>
  <si>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</si>
  <si>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</si>
  <si>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</si>
  <si>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</si>
  <si>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</si>
  <si>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</si>
  <si>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</si>
  <si>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</si>
  <si>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</si>
  <si>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</si>
  <si>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</si>
  <si>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</si>
  <si>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</si>
  <si>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</si>
  <si>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</si>
  <si>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</si>
  <si>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</si>
  <si>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</si>
  <si>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</si>
  <si>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</si>
  <si>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</si>
  <si>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</si>
  <si>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</si>
  <si>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</si>
  <si>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</si>
  <si>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</si>
  <si>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</si>
  <si>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</si>
  <si>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</si>
  <si>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</si>
  <si>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</si>
  <si>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</si>
  <si>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</si>
  <si>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</si>
  <si>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</si>
  <si>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</si>
  <si>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</si>
  <si>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</si>
  <si>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</si>
  <si>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</si>
  <si>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</si>
  <si>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</si>
  <si>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</si>
  <si>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</si>
  <si>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</si>
  <si>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</si>
  <si>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</si>
  <si>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</si>
  <si>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</si>
  <si>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</si>
  <si>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</si>
  <si>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</si>
  <si>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</si>
  <si>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</si>
  <si>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</si>
  <si>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</si>
  <si>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</si>
  <si>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</si>
  <si>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</si>
  <si>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</si>
  <si>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</si>
  <si>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</si>
  <si>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</si>
  <si>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</si>
  <si>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</si>
  <si>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</si>
  <si>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</si>
  <si>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</si>
  <si>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</si>
  <si>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</si>
  <si>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</si>
  <si>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</si>
  <si>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</si>
  <si>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</si>
  <si>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</si>
  <si>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</si>
  <si>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</si>
  <si>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</si>
  <si>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</si>
  <si>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</si>
  <si>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</si>
  <si>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</si>
  <si>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</si>
  <si>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</si>
  <si>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</si>
  <si>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</si>
  <si>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</si>
  <si>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</si>
  <si>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</si>
  <si>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</si>
  <si>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</si>
  <si>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</si>
  <si>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</si>
  <si>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</si>
  <si>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</si>
  <si>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</si>
  <si>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</si>
  <si>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</si>
  <si>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</si>
  <si>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</si>
  <si>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</si>
  <si>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</si>
  <si>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</si>
  <si>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</si>
  <si>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</si>
  <si>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</si>
  <si>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</si>
  <si>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</si>
  <si>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</si>
  <si>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</si>
  <si>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</si>
  <si>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</si>
  <si>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</si>
  <si>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</si>
  <si>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</si>
  <si>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</si>
  <si>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</si>
  <si>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</si>
  <si>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</si>
  <si>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</si>
  <si>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</si>
  <si>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</si>
  <si>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</si>
  <si>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</si>
  <si>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</si>
  <si>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</si>
  <si>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</si>
  <si>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</si>
  <si>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</si>
  <si>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</si>
  <si>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</si>
  <si>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</si>
  <si>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</si>
  <si>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</si>
  <si>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</si>
  <si>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</si>
  <si>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</si>
  <si>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</si>
  <si>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</si>
  <si>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</si>
  <si>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</si>
  <si>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</si>
  <si>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</si>
  <si>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</si>
  <si>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</si>
  <si>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</si>
  <si>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</si>
  <si>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</si>
  <si>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</si>
  <si>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</si>
  <si>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</si>
  <si>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</si>
  <si>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</si>
  <si>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</si>
  <si>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</si>
  <si>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</si>
  <si>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</si>
  <si>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</si>
  <si>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</si>
  <si>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</si>
  <si>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</si>
  <si>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</si>
  <si>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</si>
  <si>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</si>
  <si>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</si>
  <si>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</si>
  <si>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</si>
  <si>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</si>
  <si>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</si>
  <si>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</si>
  <si>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</si>
  <si>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</si>
  <si>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</si>
  <si>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</si>
  <si>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</si>
  <si>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</si>
  <si>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</si>
  <si>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</si>
  <si>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</si>
  <si>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</si>
  <si>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</si>
  <si>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</si>
  <si>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</si>
  <si>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</si>
  <si>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</si>
  <si>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</si>
  <si>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</si>
  <si>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</si>
  <si>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</si>
  <si>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</si>
  <si>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</si>
  <si>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</si>
  <si>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</si>
  <si>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</si>
  <si>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</si>
  <si>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</si>
  <si>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</si>
  <si>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</si>
  <si>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</si>
  <si>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</si>
  <si>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</si>
  <si>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</si>
  <si>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</si>
  <si>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</si>
  <si>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</si>
  <si>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</si>
  <si>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</si>
  <si>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</si>
  <si>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</si>
  <si>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</si>
  <si>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</si>
  <si>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</si>
  <si>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</si>
  <si>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</si>
  <si>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</si>
  <si>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</si>
  <si>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</si>
  <si>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</si>
  <si>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</si>
  <si>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</si>
  <si>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</si>
  <si>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</si>
  <si>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</si>
  <si>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</si>
  <si>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</si>
  <si>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</si>
  <si>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</si>
  <si>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</si>
  <si>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</si>
  <si>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</si>
  <si>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</si>
  <si>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</si>
  <si>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</si>
  <si>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</si>
  <si>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</si>
  <si>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</si>
  <si>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</si>
  <si>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</si>
  <si>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</si>
  <si>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</si>
  <si>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</si>
  <si>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</si>
  <si>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</si>
  <si>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</si>
  <si>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</si>
  <si>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</si>
  <si>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</si>
  <si>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</si>
  <si>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</si>
  <si>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</si>
  <si>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</si>
  <si>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</si>
  <si>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</si>
  <si>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</si>
  <si>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</si>
  <si>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</si>
  <si>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</si>
  <si>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</si>
  <si>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</si>
  <si>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</si>
  <si>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</si>
  <si>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</si>
  <si>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</si>
  <si>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</si>
  <si>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</si>
  <si>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</si>
  <si>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</si>
  <si>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</si>
  <si>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</si>
  <si>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</si>
  <si>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</si>
  <si>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</si>
  <si>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</si>
  <si>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</si>
  <si>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</si>
  <si>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</si>
  <si>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</si>
  <si>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</si>
  <si>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</si>
  <si>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</si>
  <si>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</si>
  <si>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</si>
  <si>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</si>
  <si>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</si>
  <si>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</si>
  <si>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</si>
  <si>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</si>
  <si>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</si>
  <si>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</si>
  <si>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</si>
  <si>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</si>
  <si>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</si>
  <si>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</si>
  <si>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</si>
  <si>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</si>
  <si>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</si>
  <si>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</si>
  <si>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</si>
  <si>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</si>
  <si>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</si>
  <si>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</si>
  <si>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</si>
  <si>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</si>
  <si>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</si>
  <si>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</si>
  <si>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</si>
  <si>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</si>
  <si>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</si>
  <si>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</si>
  <si>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</si>
  <si>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</si>
  <si>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</si>
  <si>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</si>
  <si>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</si>
  <si>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</si>
  <si>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</si>
  <si>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</si>
  <si>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</si>
  <si>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</si>
  <si>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</si>
  <si>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</si>
  <si>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</si>
  <si>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</si>
  <si>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</si>
  <si>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</si>
  <si>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</si>
  <si>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</si>
  <si>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</si>
  <si>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</si>
  <si>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</si>
  <si>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</si>
  <si>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</si>
  <si>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</si>
  <si>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</si>
  <si>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</si>
  <si>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</si>
  <si>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</si>
  <si>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</si>
  <si>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</si>
  <si>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</si>
  <si>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</si>
  <si>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</si>
  <si>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</si>
  <si>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</si>
  <si>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</si>
  <si>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</si>
  <si>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</si>
  <si>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</si>
  <si>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</si>
  <si>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</si>
  <si>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</si>
  <si>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</si>
  <si>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</si>
  <si>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</si>
  <si>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</si>
  <si>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</si>
  <si>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</si>
  <si>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</si>
  <si>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</si>
  <si>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</si>
  <si>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</si>
  <si>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</si>
  <si>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</si>
  <si>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</si>
  <si>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</si>
  <si>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</si>
  <si>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</si>
  <si>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</si>
  <si>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</si>
  <si>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</si>
  <si>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</si>
  <si>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</si>
  <si>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</si>
  <si>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</si>
  <si>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</si>
  <si>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</si>
  <si>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</si>
  <si>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</si>
  <si>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</si>
  <si>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</si>
  <si>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</si>
  <si>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</si>
  <si>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</si>
  <si>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</si>
  <si>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</si>
  <si>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</si>
  <si>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</si>
  <si>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</si>
  <si>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</si>
  <si>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</si>
  <si>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</si>
  <si>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</si>
  <si>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</si>
  <si>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</si>
  <si>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</si>
  <si>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</si>
  <si>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</si>
  <si>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</si>
  <si>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</si>
  <si>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</si>
  <si>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</si>
  <si>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</si>
  <si>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</si>
  <si>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</si>
  <si>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</si>
  <si>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</si>
  <si>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</si>
  <si>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</si>
  <si>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</si>
  <si>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</si>
  <si>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</si>
  <si>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</si>
  <si>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</si>
  <si>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</si>
  <si>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</si>
  <si>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</si>
  <si>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</si>
  <si>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</si>
  <si>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</si>
  <si>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</si>
  <si>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</si>
  <si>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</si>
  <si>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</si>
  <si>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</si>
  <si>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</si>
  <si>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</si>
  <si>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</si>
  <si>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</si>
  <si>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</si>
  <si>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</si>
  <si>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</si>
  <si>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</si>
  <si>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</si>
  <si>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</si>
  <si>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</si>
  <si>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</si>
  <si>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</si>
  <si>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</si>
  <si>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</si>
  <si>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</si>
  <si>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</si>
  <si>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</si>
  <si>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</si>
  <si>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</si>
  <si>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</si>
  <si>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</si>
  <si>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</si>
  <si>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</si>
  <si>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</si>
  <si>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</si>
  <si>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</si>
  <si>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</si>
  <si>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</si>
  <si>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</si>
  <si>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</si>
  <si>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</si>
  <si>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</si>
  <si>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</si>
  <si>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</si>
  <si>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</si>
  <si>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</si>
  <si>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</si>
  <si>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</si>
  <si>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</si>
  <si>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</si>
  <si>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</si>
  <si>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</si>
  <si>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</si>
  <si>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</si>
  <si>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</si>
  <si>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</si>
  <si>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</si>
  <si>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</si>
  <si>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</si>
  <si>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</si>
  <si>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</si>
  <si>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</si>
  <si>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</si>
  <si>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</si>
  <si>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</si>
  <si>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</si>
  <si>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</si>
  <si>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</si>
  <si>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</si>
  <si>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</si>
  <si>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</si>
  <si>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</si>
  <si>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</si>
  <si>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</si>
  <si>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</si>
  <si>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</si>
  <si>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</si>
  <si>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</si>
  <si>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</si>
  <si>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</si>
  <si>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</si>
  <si>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</si>
  <si>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</si>
  <si>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</si>
  <si>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</si>
  <si>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</si>
  <si>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</si>
  <si>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</si>
  <si>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</si>
  <si>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</si>
  <si>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</si>
  <si>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</si>
  <si>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</si>
  <si>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</si>
  <si>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</si>
  <si>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</si>
  <si>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</si>
  <si>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</si>
  <si>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</si>
  <si>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</si>
  <si>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</si>
  <si>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</si>
  <si>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</si>
  <si>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</si>
  <si>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</si>
  <si>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</si>
  <si>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</si>
  <si>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</si>
  <si>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</si>
  <si>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</si>
  <si>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</si>
  <si>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</si>
  <si>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</si>
  <si>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</si>
  <si>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</si>
  <si>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</si>
  <si>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</si>
  <si>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</si>
  <si>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</si>
  <si>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</si>
  <si>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</si>
  <si>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</si>
  <si>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</si>
  <si>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</si>
  <si>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</si>
  <si>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</si>
  <si>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</si>
  <si>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</si>
  <si>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</si>
  <si>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</si>
  <si>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</si>
  <si>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</si>
  <si>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</si>
  <si>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</si>
  <si>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</si>
  <si>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</si>
  <si>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</si>
  <si>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</si>
  <si>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</si>
  <si>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</si>
  <si>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</si>
  <si>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</si>
  <si>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</si>
  <si>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</si>
  <si>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</si>
  <si>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</si>
  <si>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</si>
  <si>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</si>
  <si>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</si>
  <si>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</si>
  <si>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</si>
  <si>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</si>
  <si>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</si>
  <si>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</si>
  <si>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</si>
  <si>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</si>
  <si>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</si>
  <si>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</si>
  <si>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</si>
  <si>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</si>
  <si>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</si>
  <si>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</si>
  <si>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</si>
  <si>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</si>
  <si>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</si>
  <si>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</si>
  <si>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</si>
  <si>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</si>
  <si>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</si>
  <si>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</si>
  <si>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</si>
  <si>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</si>
  <si>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</si>
  <si>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</si>
  <si>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</si>
  <si>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</si>
  <si>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</si>
  <si>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</si>
  <si>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</si>
  <si>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</si>
  <si>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</si>
  <si>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</si>
  <si>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</si>
  <si>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</si>
  <si>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</si>
  <si>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</si>
  <si>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</si>
  <si>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</si>
  <si>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</si>
  <si>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</si>
  <si>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</si>
  <si>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</si>
  <si>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</si>
  <si>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</si>
  <si>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</si>
  <si>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</si>
  <si>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</si>
  <si>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</si>
  <si>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</si>
  <si>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</si>
  <si>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</si>
  <si>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</si>
  <si>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</si>
  <si>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</si>
  <si>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</si>
  <si>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</si>
  <si>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</si>
  <si>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</si>
  <si>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</si>
  <si>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</si>
  <si>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</si>
  <si>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</si>
  <si>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</si>
  <si>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</si>
  <si>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</si>
  <si>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</si>
  <si>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</si>
  <si>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</si>
  <si>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</si>
  <si>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</si>
  <si>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</si>
  <si>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</si>
  <si>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</si>
  <si>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</si>
  <si>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</si>
  <si>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</si>
  <si>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</si>
  <si>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</si>
  <si>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</si>
  <si>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</si>
  <si>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</si>
  <si>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</si>
  <si>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</si>
  <si>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</si>
  <si>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</si>
  <si>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</si>
  <si>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</si>
  <si>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</si>
  <si>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</si>
  <si>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</si>
  <si>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</si>
  <si>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</si>
  <si>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</si>
  <si>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</si>
  <si>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</si>
  <si>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</si>
  <si>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</si>
  <si>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</si>
  <si>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</si>
  <si>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</si>
  <si>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</si>
  <si>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</si>
  <si>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</si>
  <si>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</si>
  <si>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</si>
  <si>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</si>
  <si>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</si>
  <si>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</si>
  <si>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</si>
  <si>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</si>
  <si>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</si>
  <si>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</si>
  <si>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</si>
  <si>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</si>
  <si>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</si>
  <si>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</si>
  <si>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</si>
  <si>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</si>
  <si>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</si>
  <si>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</si>
  <si>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</si>
  <si>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</si>
  <si>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</si>
  <si>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</si>
  <si>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</si>
  <si>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</si>
  <si>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</si>
  <si>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</si>
  <si>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</si>
  <si>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</si>
  <si>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</si>
  <si>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</si>
  <si>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</si>
  <si>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</si>
  <si>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</si>
  <si>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</si>
  <si>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</si>
  <si>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</si>
  <si>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</si>
  <si>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</si>
  <si>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</si>
  <si>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</si>
  <si>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</si>
  <si>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</si>
  <si>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</si>
  <si>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</si>
  <si>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</si>
  <si>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</si>
  <si>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</si>
  <si>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</si>
  <si>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</si>
  <si>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</si>
  <si>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</si>
  <si>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</si>
  <si>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</si>
  <si>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</si>
  <si>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</si>
  <si>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</si>
  <si>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</si>
  <si>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</si>
  <si>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</si>
  <si>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</si>
  <si>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</si>
  <si>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</si>
  <si>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</si>
  <si>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</si>
  <si>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</si>
  <si>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</si>
  <si>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</si>
  <si>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</si>
  <si>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</si>
  <si>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</si>
  <si>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</si>
  <si>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</si>
  <si>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</si>
  <si>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</si>
  <si>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</si>
  <si>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</si>
  <si>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</si>
  <si>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</si>
  <si>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</si>
  <si>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</si>
  <si>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</si>
  <si>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</si>
  <si>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</si>
  <si>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</si>
  <si>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</si>
  <si>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</si>
  <si>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</si>
  <si>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</si>
  <si>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</si>
  <si>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</si>
  <si>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</si>
  <si>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</si>
  <si>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</si>
  <si>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</si>
  <si>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</si>
  <si>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</si>
  <si>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</si>
  <si>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</si>
  <si>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</si>
  <si>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</si>
  <si>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</si>
  <si>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</si>
  <si>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</si>
  <si>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</si>
  <si>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</si>
  <si>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</si>
  <si>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</si>
  <si>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</si>
  <si>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</si>
  <si>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</si>
  <si>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</si>
  <si>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</si>
  <si>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</si>
  <si>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</si>
  <si>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</si>
  <si>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</si>
  <si>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</si>
  <si>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</si>
  <si>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</si>
  <si>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</si>
  <si>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</si>
  <si>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</si>
  <si>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</si>
  <si>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</si>
  <si>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</si>
  <si>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</si>
  <si>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</si>
  <si>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</si>
  <si>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</si>
  <si>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</si>
  <si>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</si>
  <si>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</si>
  <si>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</si>
  <si>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</si>
  <si>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</si>
  <si>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</si>
  <si>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</si>
  <si>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</si>
  <si>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</si>
  <si>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</si>
  <si>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</si>
  <si>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</si>
  <si>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</si>
  <si>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</si>
  <si>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</si>
  <si>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</si>
  <si>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</si>
  <si>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</si>
  <si>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</si>
  <si>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</si>
  <si>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</si>
  <si>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</si>
  <si>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</si>
  <si>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</si>
  <si>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</si>
  <si>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</si>
  <si>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</si>
  <si>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</si>
  <si>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</si>
  <si>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</si>
  <si>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</si>
  <si>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</si>
  <si>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</si>
  <si>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</si>
  <si>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</si>
  <si>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</si>
  <si>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</si>
  <si>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</si>
  <si>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</si>
  <si>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</si>
  <si>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</si>
  <si>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</si>
  <si>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</si>
  <si>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</si>
  <si>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</si>
  <si>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</si>
  <si>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</si>
  <si>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</si>
  <si>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</si>
  <si>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</si>
  <si>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</si>
  <si>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</si>
  <si>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</si>
  <si>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</si>
  <si>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</si>
  <si>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</si>
  <si>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</si>
  <si>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</si>
  <si>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</si>
  <si>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</si>
  <si>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</si>
  <si>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</si>
  <si>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</si>
  <si>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</si>
  <si>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</si>
  <si>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</si>
  <si>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</si>
  <si>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</si>
  <si>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</si>
  <si>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</si>
  <si>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</si>
  <si>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</si>
  <si>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</si>
  <si>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</si>
  <si>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</si>
  <si>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</si>
  <si>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</si>
  <si>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</si>
  <si>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</si>
  <si>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</si>
  <si>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</si>
  <si>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</si>
  <si>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</si>
  <si>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</si>
  <si>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</si>
  <si>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</si>
  <si>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</si>
  <si>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</si>
  <si>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</si>
  <si>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</si>
  <si>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</si>
  <si>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</si>
  <si>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</si>
  <si>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</si>
  <si>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</si>
  <si>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</si>
  <si>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</si>
  <si>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</si>
  <si>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</si>
  <si>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</si>
  <si>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</si>
  <si>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</si>
  <si>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</si>
  <si>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</si>
  <si>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</si>
  <si>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</si>
  <si>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</si>
  <si>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</si>
  <si>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</si>
  <si>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</si>
  <si>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</si>
  <si>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</si>
  <si>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</si>
  <si>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</si>
  <si>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</si>
  <si>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</si>
  <si>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</si>
  <si>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</si>
  <si>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</si>
  <si>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</si>
  <si>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</si>
  <si>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</si>
  <si>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</si>
  <si>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</si>
  <si>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</si>
  <si>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</si>
  <si>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</si>
  <si>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</si>
  <si>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</si>
  <si>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</si>
  <si>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</si>
  <si>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</si>
  <si>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</si>
  <si>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</si>
  <si>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</si>
  <si>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</si>
  <si>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</si>
  <si>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</si>
  <si>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</si>
  <si>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</si>
  <si>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</si>
  <si>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</si>
  <si>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</si>
  <si>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</si>
  <si>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</si>
  <si>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</si>
  <si>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</si>
  <si>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</si>
  <si>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</si>
  <si>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</si>
  <si>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</si>
  <si>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</si>
  <si>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</si>
  <si>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</si>
  <si>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</si>
  <si>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</si>
  <si>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</si>
  <si>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</si>
  <si>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</si>
  <si>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</si>
  <si>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</si>
  <si>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</si>
  <si>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</si>
  <si>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</si>
  <si>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</si>
  <si>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</si>
  <si>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</si>
  <si>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</si>
  <si>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</si>
  <si>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</si>
  <si>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</si>
  <si>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</si>
  <si>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</si>
  <si>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</si>
  <si>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</si>
  <si>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</si>
  <si>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</si>
  <si>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</si>
  <si>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</si>
  <si>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</si>
  <si>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</si>
  <si>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</si>
  <si>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</si>
  <si>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</si>
  <si>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</si>
  <si>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</si>
  <si>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</si>
  <si>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</si>
  <si>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</si>
  <si>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</si>
  <si>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</si>
  <si>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</si>
  <si>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</si>
  <si>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</si>
  <si>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</si>
  <si>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</si>
  <si>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</si>
  <si>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</si>
  <si>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</si>
  <si>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</si>
  <si>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</si>
  <si>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</si>
  <si>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</si>
  <si>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</si>
  <si>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</si>
  <si>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</si>
  <si>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</si>
  <si>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</si>
  <si>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</si>
  <si>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</si>
  <si>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</si>
  <si>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</si>
  <si>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</si>
  <si>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</si>
  <si>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</si>
  <si>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</si>
  <si>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</si>
  <si>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</si>
  <si>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</si>
  <si>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</si>
  <si>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</si>
  <si>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</si>
  <si>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</si>
  <si>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</si>
  <si>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</si>
  <si>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</si>
  <si>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</si>
  <si>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</si>
  <si>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</si>
  <si>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</si>
  <si>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</si>
  <si>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</si>
  <si>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</si>
  <si>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</si>
  <si>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</si>
  <si>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</si>
  <si>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</si>
  <si>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</si>
  <si>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</si>
  <si>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</si>
  <si>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</si>
  <si>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</si>
  <si>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</si>
  <si>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</si>
  <si>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</si>
  <si>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</si>
  <si>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</si>
  <si>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</si>
  <si>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</si>
  <si>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</si>
  <si>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</si>
  <si>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</si>
  <si>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</si>
  <si>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</si>
  <si>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</si>
  <si>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</si>
  <si>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</si>
  <si>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</si>
  <si>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</si>
  <si>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</si>
  <si>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</si>
  <si>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</si>
  <si>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</si>
  <si>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</si>
  <si>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</si>
  <si>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</si>
  <si>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</si>
  <si>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</si>
  <si>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</si>
  <si>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</si>
  <si>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</si>
  <si>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</si>
  <si>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</si>
  <si>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</si>
  <si>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</si>
  <si>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</si>
  <si>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</si>
  <si>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</si>
  <si>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</si>
  <si>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</si>
  <si>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</si>
  <si>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</si>
  <si>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</si>
  <si>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</si>
  <si>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</si>
  <si>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</si>
  <si>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</si>
  <si>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</si>
  <si>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</si>
  <si>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</si>
  <si>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</si>
  <si>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</si>
  <si>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</si>
  <si>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</si>
  <si>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</si>
  <si>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</si>
  <si>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</si>
  <si>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</si>
  <si>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</si>
  <si>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</si>
  <si>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</si>
  <si>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</si>
  <si>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</si>
  <si>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</si>
  <si>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</si>
  <si>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</si>
  <si>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</si>
  <si>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</si>
  <si>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</si>
  <si>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</si>
  <si>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</si>
  <si>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</si>
  <si>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</si>
  <si>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</si>
  <si>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</si>
  <si>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</si>
  <si>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</si>
  <si>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</si>
  <si>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</si>
  <si>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</si>
  <si>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</si>
  <si>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</si>
  <si>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</si>
  <si>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</si>
  <si>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</si>
  <si>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</si>
  <si>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</si>
  <si>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</si>
  <si>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</si>
  <si>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</si>
  <si>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</si>
  <si>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</si>
  <si>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</si>
  <si>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</si>
  <si>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</si>
  <si>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</si>
  <si>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</si>
  <si>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</si>
  <si>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</si>
  <si>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</si>
  <si>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</si>
  <si>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</si>
  <si>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</si>
  <si>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</si>
  <si>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</si>
  <si>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</si>
  <si>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</si>
  <si>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</si>
  <si>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</si>
  <si>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</si>
  <si>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</si>
  <si>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</si>
  <si>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</si>
  <si>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</si>
  <si>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</si>
  <si>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</si>
  <si>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</si>
  <si>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</si>
  <si>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</si>
  <si>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</si>
  <si>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</si>
  <si>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</si>
  <si>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</si>
  <si>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</si>
  <si>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</si>
  <si>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</si>
  <si>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</si>
  <si>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</si>
  <si>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</si>
  <si>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</si>
  <si>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</si>
  <si>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</si>
  <si>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</si>
  <si>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</si>
  <si>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</si>
  <si>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</si>
  <si>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</si>
  <si>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</si>
  <si>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</si>
  <si>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</si>
  <si>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</si>
  <si>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</si>
  <si>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</si>
  <si>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</si>
  <si>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</si>
  <si>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</si>
  <si>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</si>
  <si>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</si>
  <si>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</si>
  <si>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</si>
  <si>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</si>
  <si>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</si>
  <si>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</si>
  <si>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</si>
  <si>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</si>
  <si>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</si>
  <si>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</si>
  <si>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</si>
  <si>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</si>
  <si>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</si>
  <si>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</si>
  <si>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</si>
  <si>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</si>
  <si>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</si>
  <si>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</si>
  <si>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</si>
  <si>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</si>
  <si>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</si>
  <si>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</si>
  <si>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</si>
  <si>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</si>
  <si>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</si>
  <si>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</si>
  <si>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</si>
  <si>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</si>
  <si>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</si>
  <si>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</si>
  <si>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</si>
  <si>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</si>
  <si>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</si>
  <si>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</si>
  <si>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</si>
  <si>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</si>
  <si>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</si>
  <si>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</si>
  <si>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</si>
  <si>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</si>
  <si>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</si>
  <si>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</si>
  <si>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</si>
  <si>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</si>
  <si>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</si>
  <si>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</si>
  <si>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</si>
  <si>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</si>
  <si>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</si>
  <si>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</si>
  <si>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</si>
  <si>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</si>
  <si>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</si>
  <si>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</si>
  <si>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</si>
  <si>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</si>
  <si>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</si>
  <si>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</si>
  <si>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</si>
  <si>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</si>
  <si>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</si>
  <si>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</si>
  <si>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</si>
  <si>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</si>
  <si>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</si>
  <si>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</si>
  <si>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</si>
  <si>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</si>
  <si>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</si>
  <si>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</si>
  <si>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</si>
  <si>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</si>
  <si>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</si>
  <si>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</si>
  <si>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</si>
  <si>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</si>
  <si>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</si>
  <si>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</si>
  <si>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</si>
  <si>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</si>
  <si>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</si>
  <si>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</si>
  <si>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</si>
  <si>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</si>
  <si>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</si>
  <si>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</si>
  <si>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</si>
  <si>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</si>
  <si>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</si>
  <si>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</si>
  <si>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</si>
  <si>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</si>
  <si>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</si>
  <si>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</si>
  <si>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</si>
  <si>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</si>
  <si>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</si>
  <si>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</si>
  <si>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</si>
  <si>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</si>
  <si>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</si>
  <si>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</si>
  <si>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</si>
  <si>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</si>
  <si>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</si>
  <si>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</si>
  <si>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</si>
  <si>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</si>
  <si>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</si>
  <si>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</si>
  <si>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</si>
  <si>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</si>
  <si>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</si>
  <si>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</si>
  <si>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</si>
  <si>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</si>
  <si>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</si>
  <si>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</si>
  <si>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</si>
  <si>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</si>
  <si>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</si>
  <si>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</si>
  <si>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</si>
  <si>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</si>
  <si>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</si>
  <si>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</si>
  <si>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</si>
  <si>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</si>
  <si>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</si>
  <si>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</si>
  <si>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</si>
  <si>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</si>
  <si>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</si>
  <si>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</si>
  <si>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</si>
  <si>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</si>
  <si>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</si>
  <si>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</si>
  <si>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</si>
  <si>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</si>
  <si>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</si>
  <si>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</si>
  <si>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</si>
  <si>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</si>
  <si>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</si>
  <si>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</si>
  <si>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</si>
  <si>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</si>
  <si>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</si>
  <si>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</si>
  <si>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</si>
  <si>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</si>
  <si>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</si>
  <si>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</si>
  <si>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</si>
  <si>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</si>
  <si>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</si>
  <si>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</si>
  <si>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</si>
  <si>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</si>
  <si>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</si>
  <si>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</si>
  <si>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</si>
  <si>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</si>
  <si>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</si>
  <si>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</si>
  <si>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</si>
  <si>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</si>
  <si>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</si>
  <si>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</si>
  <si>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</si>
  <si>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</si>
  <si>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</si>
  <si>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</si>
  <si>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</si>
  <si>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</si>
  <si>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</si>
  <si>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</si>
  <si>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</si>
  <si>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</si>
  <si>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</si>
  <si>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</si>
  <si>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</si>
  <si>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</si>
  <si>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</si>
  <si>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</si>
  <si>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</si>
  <si>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</si>
  <si>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</si>
  <si>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</si>
  <si>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</si>
  <si>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</si>
  <si>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</si>
  <si>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</si>
  <si>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</si>
  <si>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</si>
  <si>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</si>
  <si>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</si>
  <si>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</si>
  <si>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</si>
  <si>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</si>
  <si>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</si>
  <si>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</si>
  <si>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</si>
  <si>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</si>
  <si>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</si>
  <si>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</si>
  <si>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</si>
  <si>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</si>
  <si>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</si>
  <si>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</si>
  <si>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</si>
  <si>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</si>
  <si>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</si>
  <si>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</si>
  <si>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</si>
  <si>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</si>
  <si>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</si>
  <si>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</si>
  <si>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</si>
  <si>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</si>
  <si>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</si>
  <si>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</si>
  <si>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</si>
  <si>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</si>
  <si>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</si>
  <si>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</si>
  <si>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</si>
  <si>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</si>
  <si>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</si>
  <si>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</si>
  <si>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</si>
  <si>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</si>
  <si>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</si>
  <si>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</si>
  <si>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</si>
  <si>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</si>
  <si>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</si>
  <si>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</si>
  <si>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</si>
  <si>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</si>
  <si>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</si>
  <si>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</si>
  <si>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</si>
  <si>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</si>
  <si>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</si>
  <si>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</si>
  <si>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</si>
  <si>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</si>
  <si>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</si>
  <si>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</si>
  <si>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</si>
  <si>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</si>
  <si>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</si>
  <si>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</si>
  <si>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</si>
  <si>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</si>
  <si>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</si>
  <si>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</si>
  <si>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</si>
  <si>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</si>
  <si>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</si>
  <si>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</si>
  <si>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</si>
  <si>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</si>
  <si>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</si>
  <si>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</si>
  <si>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</si>
  <si>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</si>
  <si>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</si>
  <si>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</si>
  <si>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</si>
  <si>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</si>
  <si>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</si>
  <si>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</si>
  <si>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</si>
  <si>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</si>
  <si>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</si>
  <si>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</si>
  <si>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</si>
  <si>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</si>
  <si>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</si>
  <si>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</si>
  <si>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</si>
  <si>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</si>
  <si>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</si>
  <si>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</si>
  <si>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</si>
  <si>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</si>
  <si>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</si>
  <si>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</si>
  <si>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</si>
  <si>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</si>
  <si>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</si>
  <si>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</si>
  <si>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</si>
  <si>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</si>
  <si>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</si>
  <si>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</si>
  <si>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</si>
  <si>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</si>
  <si>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</si>
  <si>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</si>
  <si>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</si>
  <si>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</si>
  <si>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</si>
  <si>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</si>
  <si>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</si>
  <si>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</si>
  <si>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</si>
  <si>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</si>
  <si>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</si>
  <si>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</si>
  <si>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</si>
  <si>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</si>
  <si>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</si>
  <si>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</si>
  <si>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</si>
  <si>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</si>
  <si>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</si>
  <si>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</si>
  <si>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</si>
  <si>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</si>
  <si>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</si>
  <si>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</si>
  <si>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</si>
  <si>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</si>
  <si>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</si>
  <si>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</si>
  <si>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</si>
  <si>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</si>
  <si>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</si>
  <si>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</si>
  <si>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</si>
  <si>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</si>
  <si>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</si>
  <si>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</si>
  <si>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</si>
  <si>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</si>
  <si>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</si>
  <si>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</si>
  <si>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</si>
  <si>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</si>
  <si>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</si>
  <si>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</si>
  <si>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</si>
  <si>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</si>
  <si>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</si>
  <si>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</si>
  <si>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</si>
  <si>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</si>
  <si>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</si>
  <si>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</si>
  <si>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</si>
  <si>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</si>
  <si>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</si>
  <si>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</si>
  <si>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</si>
  <si>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</si>
  <si>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</si>
  <si>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</si>
  <si>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</si>
  <si>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</si>
  <si>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</si>
  <si>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</si>
  <si>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</si>
  <si>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</si>
  <si>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</si>
  <si>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</si>
  <si>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</si>
  <si>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</si>
  <si>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</si>
  <si>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</si>
  <si>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</si>
  <si>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</si>
  <si>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</si>
  <si>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</si>
  <si>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</si>
  <si>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</si>
  <si>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</si>
  <si>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</si>
  <si>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</si>
  <si>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</si>
  <si>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</si>
  <si>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</si>
  <si>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</si>
  <si>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</si>
  <si>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</si>
  <si>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</si>
  <si>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</si>
  <si>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</si>
  <si>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</si>
  <si>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</si>
  <si>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</si>
  <si>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</si>
  <si>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</si>
  <si>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</si>
  <si>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</si>
  <si>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</si>
  <si>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</si>
  <si>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</si>
  <si>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</si>
  <si>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</si>
  <si>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</si>
  <si>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</si>
  <si>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</si>
  <si>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</si>
  <si>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</si>
  <si>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</si>
  <si>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</si>
  <si>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</si>
  <si>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</si>
  <si>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</si>
  <si>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</si>
  <si>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</si>
  <si>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</si>
  <si>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</si>
  <si>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</si>
  <si>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</si>
  <si>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</si>
  <si>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</si>
  <si>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</si>
  <si>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</si>
  <si>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</si>
  <si>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</si>
  <si>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</si>
  <si>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</si>
  <si>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</si>
  <si>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</si>
  <si>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</si>
  <si>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</si>
  <si>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</si>
  <si>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</si>
  <si>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</si>
  <si>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</si>
  <si>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</si>
  <si>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</si>
  <si>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</si>
  <si>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</si>
  <si>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</si>
  <si>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</si>
  <si>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</si>
  <si>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</si>
  <si>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</si>
  <si>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</si>
  <si>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</si>
  <si>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</si>
  <si>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</si>
  <si>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</si>
  <si>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</si>
  <si>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</si>
  <si>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</si>
  <si>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</si>
  <si>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</si>
  <si>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</si>
  <si>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</si>
  <si>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</si>
  <si>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</si>
  <si>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</si>
  <si>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</si>
  <si>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</si>
  <si>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</si>
  <si>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</si>
  <si>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</si>
  <si>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</si>
  <si>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</si>
  <si>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</si>
  <si>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</si>
  <si>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</si>
  <si>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</si>
  <si>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</si>
  <si>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</si>
  <si>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</si>
  <si>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</si>
  <si>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</si>
  <si>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</si>
  <si>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</si>
  <si>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</si>
  <si>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</si>
  <si>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</si>
  <si>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</si>
  <si>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</si>
  <si>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</si>
  <si>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</si>
  <si>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</si>
  <si>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</si>
  <si>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</si>
  <si>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</si>
  <si>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</si>
  <si>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</si>
  <si>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</si>
  <si>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</si>
  <si>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</si>
  <si>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</si>
  <si>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</si>
  <si>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</si>
  <si>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</si>
  <si>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</si>
  <si>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</si>
  <si>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</si>
  <si>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</si>
  <si>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</si>
  <si>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</si>
  <si>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</si>
  <si>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</si>
  <si>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</si>
  <si>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</si>
  <si>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</si>
  <si>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</si>
  <si>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</si>
  <si>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</si>
  <si>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</si>
  <si>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</si>
  <si>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</si>
  <si>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</si>
  <si>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</si>
  <si>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</si>
  <si>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</si>
  <si>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</si>
  <si>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</si>
  <si>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</si>
  <si>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</si>
  <si>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</si>
  <si>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</si>
  <si>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</si>
  <si>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</si>
  <si>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</si>
  <si>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</si>
  <si>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</si>
  <si>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</si>
  <si>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</si>
  <si>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</si>
  <si>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</si>
  <si>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</si>
  <si>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</si>
  <si>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</si>
  <si>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</si>
  <si>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</si>
  <si>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</si>
  <si>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</si>
  <si>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</si>
  <si>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</si>
  <si>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</si>
  <si>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</si>
  <si>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</si>
  <si>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</si>
  <si>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</si>
  <si>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</si>
  <si>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</si>
  <si>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</si>
  <si>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</si>
  <si>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</si>
  <si>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</si>
  <si>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</si>
  <si>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</si>
  <si>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</si>
  <si>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</si>
  <si>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</si>
  <si>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</si>
  <si>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</si>
  <si>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</si>
  <si>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</si>
  <si>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</si>
  <si>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</si>
  <si>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</si>
  <si>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</si>
  <si>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</si>
  <si>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</si>
  <si>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</si>
  <si>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</si>
  <si>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</si>
  <si>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</si>
  <si>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</si>
  <si>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</si>
  <si>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</si>
  <si>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</si>
  <si>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</si>
  <si>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</si>
  <si>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</si>
  <si>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</si>
  <si>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</si>
  <si>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</si>
  <si>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</si>
  <si>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</si>
  <si>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</si>
  <si>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</si>
  <si>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</si>
  <si>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</si>
  <si>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</si>
  <si>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</si>
  <si>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</si>
  <si>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</si>
  <si>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</si>
  <si>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</si>
  <si>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</si>
  <si>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</si>
  <si>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</si>
  <si>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</si>
  <si>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</si>
  <si>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</si>
  <si>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</si>
  <si>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</si>
  <si>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</si>
  <si>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</si>
  <si>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</si>
  <si>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</si>
  <si>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</si>
  <si>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</si>
  <si>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</si>
  <si>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</si>
  <si>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</si>
  <si>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</si>
  <si>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</si>
  <si>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</si>
  <si>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</si>
  <si>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</si>
  <si>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</si>
  <si>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</si>
  <si>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</si>
  <si>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</si>
  <si>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</si>
  <si>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</si>
  <si>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</si>
  <si>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</si>
  <si>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</si>
  <si>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</si>
  <si>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</si>
  <si>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</si>
  <si>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</si>
  <si>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</si>
  <si>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</si>
  <si>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</si>
  <si>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</si>
  <si>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</si>
  <si>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</si>
  <si>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</si>
  <si>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</si>
  <si>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</si>
  <si>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</si>
  <si>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</si>
  <si>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</si>
  <si>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</si>
  <si>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</si>
  <si>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</si>
  <si>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</si>
  <si>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</si>
  <si>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</si>
  <si>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</si>
  <si>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</si>
  <si>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</si>
  <si>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</si>
  <si>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</si>
  <si>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</si>
  <si>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</si>
  <si>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</si>
  <si>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</si>
  <si>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</si>
  <si>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</si>
  <si>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</si>
  <si>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</si>
  <si>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</si>
  <si>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</si>
  <si>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</si>
  <si>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</si>
  <si>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</si>
  <si>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</si>
  <si>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</si>
  <si>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</si>
  <si>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</si>
  <si>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</si>
  <si>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</si>
  <si>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</si>
  <si>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</si>
  <si>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</si>
  <si>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</si>
  <si>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</si>
  <si>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</si>
  <si>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</si>
  <si>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</si>
  <si>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</si>
  <si>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</si>
  <si>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</si>
  <si>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</si>
  <si>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</si>
  <si>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</si>
  <si>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</si>
  <si>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</si>
  <si>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</si>
  <si>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</si>
  <si>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</si>
  <si>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</si>
  <si>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</si>
  <si>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</si>
  <si>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</si>
  <si>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</si>
  <si>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</si>
  <si>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</si>
  <si>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</si>
  <si>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</si>
  <si>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</si>
  <si>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</si>
  <si>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</si>
  <si>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</si>
  <si>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</si>
  <si>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</si>
  <si>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</si>
  <si>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</si>
  <si>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</si>
  <si>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</si>
  <si>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</si>
  <si>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</si>
  <si>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</si>
  <si>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</si>
  <si>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</si>
  <si>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</si>
  <si>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</si>
  <si>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</si>
  <si>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</si>
  <si>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</si>
  <si>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</si>
  <si>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</si>
  <si>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</si>
  <si>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</si>
  <si>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</si>
  <si>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</si>
  <si>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</si>
  <si>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</si>
  <si>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</si>
  <si>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</si>
  <si>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</si>
  <si>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</si>
  <si>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</si>
  <si>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</si>
  <si>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</si>
  <si>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</si>
  <si>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</si>
  <si>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</si>
  <si>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</si>
  <si>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</si>
  <si>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</si>
  <si>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</si>
  <si>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</si>
  <si>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</si>
  <si>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</si>
  <si>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</si>
  <si>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</si>
  <si>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</si>
  <si>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</si>
  <si>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</si>
  <si>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</si>
  <si>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</si>
  <si>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</si>
  <si>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</si>
  <si>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</si>
  <si>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</si>
  <si>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</si>
  <si>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</si>
  <si>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</si>
  <si>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</si>
  <si>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</si>
  <si>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</si>
  <si>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</si>
  <si>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</si>
  <si>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</si>
  <si>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</si>
  <si>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</si>
  <si>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</si>
  <si>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</si>
  <si>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</si>
  <si>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</si>
  <si>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</si>
  <si>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</si>
  <si>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</si>
  <si>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</si>
  <si>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</si>
  <si>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</si>
  <si>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</si>
  <si>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</si>
  <si>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</si>
  <si>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</si>
  <si>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</si>
  <si>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</si>
  <si>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</si>
  <si>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</si>
  <si>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</si>
  <si>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</si>
  <si>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</si>
  <si>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</si>
  <si>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</si>
  <si>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</si>
  <si>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</si>
  <si>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</si>
  <si>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</si>
  <si>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</si>
  <si>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</si>
  <si>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</si>
  <si>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</si>
  <si>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</si>
  <si>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</si>
  <si>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</si>
  <si>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</si>
  <si>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</si>
  <si>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</si>
  <si>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</si>
  <si>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</si>
  <si>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</si>
  <si>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</si>
  <si>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</si>
  <si>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</si>
  <si>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</si>
  <si>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</si>
  <si>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</si>
  <si>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</si>
  <si>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</si>
  <si>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</si>
  <si>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</si>
  <si>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</si>
  <si>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</si>
  <si>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</si>
  <si>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</si>
  <si>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</si>
  <si>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</si>
  <si>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</si>
  <si>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</si>
  <si>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</si>
  <si>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</si>
  <si>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</si>
  <si>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</si>
  <si>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</si>
  <si>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</si>
  <si>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</si>
  <si>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</si>
  <si>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</si>
  <si>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</si>
  <si>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</si>
  <si>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</si>
  <si>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</si>
  <si>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</si>
  <si>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</si>
  <si>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</si>
  <si>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</si>
  <si>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</si>
  <si>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</si>
  <si>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</si>
  <si>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</si>
  <si>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</si>
  <si>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</si>
  <si>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</si>
  <si>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</si>
  <si>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</si>
  <si>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</si>
  <si>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</si>
  <si>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</si>
  <si>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</si>
  <si>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</si>
  <si>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</si>
  <si>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</si>
  <si>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</si>
  <si>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</si>
  <si>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</si>
  <si>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</si>
  <si>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</si>
  <si>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</si>
  <si>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</si>
  <si>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</si>
  <si>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</si>
  <si>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</si>
  <si>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</si>
  <si>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</si>
  <si>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</si>
  <si>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</si>
  <si>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</si>
  <si>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</si>
  <si>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</si>
  <si>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</si>
  <si>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</si>
  <si>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</si>
  <si>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</si>
  <si>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</si>
  <si>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</si>
  <si>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</si>
  <si>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</si>
  <si>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</si>
  <si>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</si>
  <si>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</si>
  <si>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</si>
  <si>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</si>
  <si>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</si>
  <si>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</si>
  <si>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</si>
  <si>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</si>
  <si>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</si>
  <si>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</si>
  <si>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</si>
  <si>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</si>
  <si>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</si>
  <si>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</si>
  <si>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</si>
  <si>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</si>
  <si>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</si>
  <si>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</si>
  <si>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</si>
  <si>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</si>
  <si>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</si>
  <si>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</si>
  <si>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</si>
  <si>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</si>
  <si>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</si>
  <si>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</si>
  <si>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</si>
  <si>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</si>
  <si>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</si>
  <si>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</si>
  <si>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</si>
  <si>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</si>
  <si>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</si>
  <si>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</si>
  <si>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</si>
  <si>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</si>
  <si>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</si>
  <si>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</si>
  <si>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</si>
  <si>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</si>
  <si>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</si>
  <si>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</si>
  <si>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</si>
  <si>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</si>
  <si>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</si>
  <si>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</si>
  <si>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</si>
  <si>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</si>
  <si>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</si>
  <si>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</si>
  <si>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</si>
  <si>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</si>
  <si>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</si>
  <si>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</si>
  <si>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</si>
  <si>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</si>
  <si>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</si>
  <si>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</si>
  <si>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</si>
  <si>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</si>
  <si>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</si>
  <si>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</si>
  <si>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</si>
  <si>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</si>
  <si>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</si>
  <si>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</si>
  <si>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</si>
  <si>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</si>
  <si>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</si>
  <si>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</si>
  <si>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</si>
  <si>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</si>
  <si>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</si>
  <si>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</si>
  <si>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</si>
  <si>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</si>
  <si>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</si>
  <si>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</si>
  <si>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</si>
  <si>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</si>
  <si>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</si>
  <si>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</si>
  <si>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</si>
  <si>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</si>
  <si>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</si>
  <si>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</si>
  <si>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</si>
  <si>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</si>
  <si>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</si>
  <si>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</si>
  <si>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</si>
  <si>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</si>
  <si>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</si>
  <si>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</si>
  <si>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</si>
  <si>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</si>
  <si>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</si>
  <si>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</si>
  <si>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</si>
  <si>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</si>
  <si>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</si>
  <si>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</si>
  <si>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</si>
  <si>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</si>
  <si>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</si>
  <si>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</si>
  <si>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</si>
  <si>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</si>
  <si>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</si>
  <si>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</si>
  <si>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</si>
  <si>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</si>
  <si>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</si>
  <si>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</si>
  <si>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</si>
  <si>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</si>
  <si>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</si>
  <si>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</si>
  <si>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</si>
  <si>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</si>
  <si>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</si>
  <si>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</si>
  <si>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</si>
  <si>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</si>
  <si>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</si>
  <si>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</si>
  <si>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</si>
  <si>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</si>
  <si>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</si>
  <si>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</si>
  <si>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</si>
  <si>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</si>
  <si>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</si>
  <si>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</si>
  <si>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</si>
  <si>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</si>
  <si>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</si>
  <si>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</si>
  <si>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</si>
  <si>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</si>
  <si>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</si>
  <si>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</si>
  <si>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</si>
  <si>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</si>
  <si>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</si>
  <si>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</si>
  <si>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</si>
  <si>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</si>
  <si>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</si>
  <si>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</si>
  <si>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</si>
  <si>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</si>
  <si>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</si>
  <si>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</si>
  <si>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</si>
  <si>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</si>
  <si>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</si>
  <si>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</si>
  <si>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</si>
  <si>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</si>
  <si>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</si>
  <si>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</si>
  <si>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</si>
  <si>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</si>
  <si>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</si>
  <si>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</si>
  <si>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</si>
  <si>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</si>
  <si>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</si>
  <si>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</si>
  <si>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</si>
  <si>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</si>
  <si>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</si>
  <si>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</si>
  <si>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</si>
  <si>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</si>
  <si>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</si>
  <si>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</si>
  <si>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</si>
  <si>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</si>
  <si>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</si>
  <si>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</si>
  <si>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</si>
  <si>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</si>
  <si>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</si>
  <si>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</si>
  <si>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</si>
  <si>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</si>
  <si>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</si>
  <si>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</si>
  <si>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</si>
  <si>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</si>
  <si>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</si>
  <si>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</si>
  <si>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</si>
  <si>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</si>
  <si>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</si>
  <si>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</si>
  <si>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</si>
  <si>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</si>
  <si>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</si>
  <si>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</si>
  <si>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</si>
  <si>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</si>
  <si>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</si>
  <si>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</si>
  <si>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</si>
  <si>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</si>
  <si>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</si>
  <si>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</si>
  <si>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</si>
  <si>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</si>
  <si>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</si>
  <si>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</si>
  <si>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</si>
  <si>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</si>
  <si>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</si>
  <si>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</si>
  <si>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</si>
  <si>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</si>
  <si>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</si>
  <si>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</si>
  <si>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</si>
  <si>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</si>
  <si>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</si>
  <si>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</si>
  <si>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</si>
  <si>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</si>
  <si>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</si>
  <si>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</si>
  <si>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</si>
  <si>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</si>
  <si>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</si>
  <si>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</si>
  <si>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</si>
  <si>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</si>
  <si>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</si>
  <si>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</si>
  <si>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</si>
  <si>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</si>
  <si>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</si>
  <si>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</si>
  <si>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</si>
  <si>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</si>
  <si>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</si>
  <si>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</si>
  <si>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</si>
  <si>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</si>
  <si>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</si>
  <si>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</si>
  <si>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</si>
  <si>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</si>
  <si>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</si>
  <si>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</si>
  <si>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</si>
  <si>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</si>
  <si>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</si>
  <si>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</si>
  <si>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</si>
  <si>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</si>
  <si>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</si>
  <si>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</si>
  <si>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</si>
  <si>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</si>
  <si>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</si>
  <si>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</si>
  <si>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</si>
  <si>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</si>
  <si>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</si>
  <si>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</si>
  <si>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</si>
  <si>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</si>
  <si>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</si>
  <si>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</si>
  <si>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</si>
  <si>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</si>
  <si>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</si>
  <si>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</si>
  <si>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</si>
  <si>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</si>
  <si>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</si>
  <si>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</si>
  <si>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</si>
  <si>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</si>
  <si>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</si>
  <si>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</si>
  <si>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</si>
  <si>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</si>
  <si>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</si>
  <si>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</si>
  <si>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</si>
  <si>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</si>
  <si>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</si>
  <si>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</si>
  <si>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</si>
  <si>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</si>
  <si>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</si>
  <si>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</si>
  <si>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</si>
  <si>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</si>
  <si>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</si>
  <si>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</si>
  <si>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</si>
  <si>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</si>
  <si>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</si>
  <si>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</si>
  <si>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</si>
  <si>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</si>
  <si>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</si>
  <si>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</si>
  <si>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</si>
  <si>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</si>
  <si>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</si>
  <si>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</si>
  <si>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</si>
  <si>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</si>
  <si>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</si>
  <si>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</si>
  <si>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</si>
  <si>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</si>
  <si>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</si>
  <si>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</si>
  <si>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</si>
  <si>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</si>
  <si>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</si>
  <si>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</si>
  <si>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</si>
  <si>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</si>
  <si>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</si>
  <si>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</si>
  <si>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</si>
  <si>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</si>
  <si>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</si>
  <si>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</si>
  <si>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</si>
  <si>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</si>
  <si>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</si>
  <si>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</si>
  <si>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</si>
  <si>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</si>
  <si>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</si>
  <si>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</si>
  <si>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</si>
  <si>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</si>
  <si>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</si>
  <si>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</si>
  <si>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</si>
  <si>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</si>
  <si>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</si>
  <si>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</si>
  <si>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</si>
  <si>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</si>
  <si>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</si>
  <si>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</si>
  <si>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</si>
  <si>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</si>
  <si>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</si>
  <si>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</si>
  <si>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</si>
  <si>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</si>
  <si>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</si>
  <si>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</si>
  <si>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</si>
  <si>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</si>
  <si>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</si>
  <si>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</si>
  <si>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</si>
  <si>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</si>
  <si>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</si>
  <si>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</si>
  <si>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</si>
  <si>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</si>
  <si>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</si>
  <si>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</si>
  <si>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</si>
  <si>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</si>
  <si>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</si>
  <si>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</si>
  <si>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</si>
  <si>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</si>
  <si>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</si>
  <si>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</si>
  <si>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</si>
  <si>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</si>
  <si>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</si>
  <si>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</si>
  <si>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</si>
  <si>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</si>
  <si>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</si>
  <si>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</si>
  <si>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</si>
  <si>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</si>
  <si>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</si>
  <si>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</si>
  <si>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</si>
  <si>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</si>
  <si>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</si>
  <si>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</si>
  <si>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</si>
  <si>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</si>
  <si>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</si>
  <si>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</si>
  <si>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</si>
  <si>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</si>
  <si>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</si>
  <si>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</si>
  <si>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</si>
  <si>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</si>
  <si>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</si>
  <si>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</si>
  <si>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</si>
  <si>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</si>
  <si>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</si>
  <si>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</si>
  <si>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</si>
  <si>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</si>
  <si>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</si>
  <si>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</si>
  <si>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</si>
  <si>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</si>
  <si>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</si>
  <si>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</si>
  <si>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</si>
  <si>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</si>
  <si>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</si>
  <si>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</si>
  <si>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</si>
  <si>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</si>
  <si>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</si>
  <si>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</si>
  <si>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</si>
  <si>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</si>
  <si>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</si>
  <si>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</si>
  <si>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</si>
  <si>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</si>
  <si>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</si>
  <si>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</si>
  <si>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</si>
  <si>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</si>
  <si>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</si>
  <si>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</si>
  <si>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</si>
  <si>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</si>
  <si>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</si>
  <si>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</si>
  <si>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</si>
  <si>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</si>
  <si>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</si>
  <si>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</si>
  <si>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</si>
  <si>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</si>
  <si>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</si>
  <si>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</si>
  <si>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</si>
  <si>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</si>
  <si>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</si>
  <si>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</si>
  <si>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</si>
  <si>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</si>
  <si>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</si>
  <si>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</si>
  <si>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</si>
  <si>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</si>
  <si>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</si>
  <si>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</si>
  <si>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</si>
  <si>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</si>
  <si>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</si>
  <si>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</si>
  <si>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</si>
  <si>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</si>
  <si>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</si>
  <si>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</si>
  <si>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</si>
  <si>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</si>
  <si>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</si>
  <si>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</si>
  <si>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</si>
  <si>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</si>
  <si>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</si>
  <si>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</si>
  <si>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</si>
  <si>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</si>
  <si>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</si>
  <si>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</si>
  <si>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</si>
  <si>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</si>
  <si>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</si>
  <si>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</si>
  <si>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</si>
  <si>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</si>
  <si>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</si>
  <si>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</si>
  <si>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</si>
  <si>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</si>
  <si>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</si>
  <si>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</si>
  <si>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</si>
  <si>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</si>
  <si>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</si>
  <si>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</si>
  <si>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</si>
  <si>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</si>
  <si>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</si>
  <si>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</si>
  <si>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</si>
  <si>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</si>
  <si>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</si>
  <si>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</si>
  <si>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</si>
  <si>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</si>
  <si>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</si>
  <si>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</si>
  <si>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</si>
  <si>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</si>
  <si>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</si>
  <si>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</si>
  <si>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</si>
  <si>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</si>
  <si>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</si>
  <si>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</si>
  <si>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</si>
  <si>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</si>
  <si>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</si>
  <si>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</si>
  <si>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</si>
  <si>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</si>
  <si>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</si>
  <si>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</si>
  <si>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</si>
  <si>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</si>
  <si>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</si>
  <si>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</si>
  <si>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</si>
  <si>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</si>
  <si>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</si>
  <si>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</si>
  <si>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</si>
  <si>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</si>
  <si>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</si>
  <si>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</si>
  <si>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</si>
  <si>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</si>
  <si>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</si>
  <si>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</si>
  <si>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</si>
  <si>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</si>
  <si>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</si>
  <si>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</si>
  <si>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</si>
  <si>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</si>
  <si>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</si>
  <si>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</si>
  <si>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</si>
  <si>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</si>
  <si>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</si>
  <si>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</si>
  <si>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</si>
  <si>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</si>
  <si>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</si>
  <si>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</si>
  <si>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</si>
  <si>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</si>
  <si>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</si>
  <si>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</si>
  <si>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</si>
  <si>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</si>
  <si>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</si>
  <si>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</si>
  <si>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</si>
  <si>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</si>
  <si>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</si>
  <si>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</si>
  <si>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</si>
  <si>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</si>
  <si>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</si>
  <si>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</si>
  <si>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</si>
  <si>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</si>
  <si>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</si>
  <si>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</si>
  <si>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</si>
  <si>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</si>
  <si>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</si>
  <si>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</si>
  <si>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</si>
  <si>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</si>
  <si>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</si>
  <si>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</si>
  <si>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</si>
  <si>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</si>
  <si>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</si>
  <si>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</si>
  <si>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</si>
  <si>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</si>
  <si>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</si>
  <si>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</si>
  <si>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</si>
  <si>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</si>
  <si>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</si>
  <si>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</si>
  <si>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</si>
  <si>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</si>
  <si>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</si>
  <si>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</si>
  <si>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</si>
  <si>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</si>
  <si>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</si>
  <si>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</si>
  <si>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</si>
  <si>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</si>
  <si>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</si>
  <si>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</si>
  <si>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</si>
  <si>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</si>
  <si>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</si>
  <si>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</si>
  <si>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</si>
  <si>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</si>
  <si>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</si>
  <si>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</si>
  <si>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</si>
  <si>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</si>
  <si>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</si>
  <si>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</si>
  <si>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</si>
  <si>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</si>
  <si>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</si>
  <si>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</si>
  <si>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</si>
  <si>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</si>
  <si>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</si>
  <si>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</si>
  <si>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</si>
  <si>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</si>
  <si>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</si>
  <si>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</si>
  <si>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</si>
  <si>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</si>
  <si>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</si>
  <si>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</si>
  <si>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</si>
  <si>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</si>
  <si>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</si>
  <si>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</si>
  <si>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</si>
  <si>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</si>
  <si>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</si>
  <si>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</si>
  <si>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</si>
  <si>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</si>
  <si>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</si>
  <si>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</si>
  <si>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</si>
  <si>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</si>
  <si>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</si>
  <si>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</si>
  <si>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</si>
  <si>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</si>
  <si>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</si>
  <si>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</si>
  <si>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</si>
  <si>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</si>
  <si>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</si>
  <si>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</si>
  <si>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</si>
  <si>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</si>
  <si>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</si>
  <si>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</si>
  <si>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</si>
  <si>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</si>
  <si>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</si>
  <si>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</si>
  <si>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</si>
  <si>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</si>
  <si>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</si>
  <si>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</si>
  <si>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</si>
  <si>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</si>
  <si>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</si>
  <si>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</si>
  <si>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</si>
  <si>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</si>
  <si>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</si>
  <si>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</si>
  <si>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</si>
  <si>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</si>
  <si>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</si>
  <si>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</si>
  <si>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</si>
  <si>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</si>
  <si>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</si>
  <si>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</si>
  <si>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</si>
  <si>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</si>
  <si>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</si>
  <si>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</si>
  <si>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</si>
  <si>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</si>
  <si>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</si>
  <si>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</si>
  <si>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</si>
  <si>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</si>
  <si>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</si>
  <si>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</si>
  <si>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</si>
  <si>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</si>
  <si>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</si>
  <si>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</si>
  <si>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</si>
  <si>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</si>
  <si>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</si>
  <si>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</si>
  <si>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</si>
  <si>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</si>
  <si>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</si>
  <si>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</si>
  <si>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</si>
  <si>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</si>
  <si>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</si>
  <si>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</si>
  <si>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</si>
  <si>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</si>
  <si>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</si>
  <si>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</si>
  <si>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</si>
  <si>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</si>
  <si>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</si>
  <si>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</si>
  <si>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</si>
  <si>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</si>
  <si>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</si>
  <si>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</si>
  <si>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</si>
  <si>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</si>
  <si>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</si>
  <si>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</si>
  <si>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</si>
  <si>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</si>
  <si>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</si>
  <si>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</si>
  <si>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</si>
  <si>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</si>
  <si>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</si>
  <si>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</si>
  <si>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</si>
  <si>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</si>
  <si>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</si>
  <si>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</si>
  <si>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</si>
  <si>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</si>
  <si>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</si>
  <si>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</si>
  <si>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</si>
  <si>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</si>
  <si>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</si>
  <si>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</si>
  <si>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</si>
  <si>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</si>
  <si>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</si>
  <si>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</si>
  <si>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</si>
  <si>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</si>
  <si>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</si>
  <si>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</si>
  <si>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</si>
  <si>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</si>
  <si>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</si>
  <si>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</si>
  <si>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</si>
  <si>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</si>
  <si>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</si>
  <si>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</si>
  <si>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</si>
  <si>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</si>
  <si>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</si>
  <si>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</si>
  <si>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</si>
  <si>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</si>
  <si>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</si>
  <si>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</si>
  <si>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</si>
  <si>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</si>
  <si>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</si>
  <si>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</si>
  <si>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</si>
  <si>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</si>
  <si>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</si>
  <si>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</si>
  <si>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</si>
  <si>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</si>
  <si>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</si>
  <si>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</si>
  <si>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</si>
  <si>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</si>
  <si>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</si>
  <si>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</si>
  <si>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</si>
  <si>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</si>
  <si>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</si>
  <si>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</si>
  <si>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</si>
  <si>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</si>
  <si>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</si>
  <si>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</si>
  <si>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</si>
  <si>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</si>
  <si>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</si>
  <si>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</si>
  <si>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</si>
  <si>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</si>
  <si>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</si>
  <si>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</si>
  <si>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</si>
  <si>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</si>
  <si>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</si>
  <si>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</si>
  <si>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</si>
  <si>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</si>
  <si>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</si>
  <si>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</si>
  <si>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</si>
  <si>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</si>
  <si>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</si>
  <si>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</si>
  <si>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</si>
  <si>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</si>
  <si>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</si>
  <si>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</si>
  <si>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</si>
  <si>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</si>
  <si>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</si>
  <si>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</si>
  <si>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</si>
  <si>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</si>
  <si>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</si>
  <si>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</si>
  <si>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</si>
  <si>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</si>
  <si>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</si>
  <si>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</si>
  <si>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</si>
  <si>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</si>
  <si>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</si>
  <si>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</si>
  <si>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</si>
  <si>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</si>
  <si>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</si>
  <si>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</si>
  <si>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</si>
  <si>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</si>
  <si>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</si>
  <si>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</si>
  <si>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</si>
  <si>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</si>
  <si>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</si>
  <si>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</si>
  <si>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</si>
  <si>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</si>
  <si>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</si>
  <si>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</si>
  <si>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</si>
  <si>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</si>
  <si>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</si>
  <si>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</si>
  <si>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</si>
  <si>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</si>
  <si>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</si>
  <si>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</si>
  <si>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</si>
  <si>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</si>
  <si>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</si>
  <si>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</si>
  <si>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</si>
  <si>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</si>
  <si>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</si>
  <si>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</si>
  <si>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</si>
  <si>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</si>
  <si>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</si>
  <si>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</si>
  <si>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</si>
  <si>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</si>
  <si>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</si>
  <si>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</si>
  <si>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</si>
  <si>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</si>
  <si>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</si>
  <si>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</si>
  <si>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</si>
  <si>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</si>
  <si>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</si>
  <si>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</si>
  <si>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</si>
  <si>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</si>
  <si>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</si>
  <si>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</si>
  <si>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</si>
  <si>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</si>
  <si>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</si>
  <si>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</si>
  <si>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</si>
  <si>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</si>
  <si>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</si>
  <si>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</si>
  <si>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</si>
  <si>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</si>
  <si>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</si>
  <si>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</si>
  <si>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</si>
  <si>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</si>
  <si>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</si>
  <si>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</si>
  <si>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</si>
  <si>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</si>
  <si>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</si>
  <si>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</si>
  <si>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</si>
  <si>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</si>
  <si>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</si>
  <si>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</si>
  <si>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</si>
  <si>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</si>
  <si>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</si>
  <si>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</si>
  <si>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</si>
  <si>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</si>
  <si>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</si>
  <si>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</si>
  <si>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</si>
  <si>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</si>
  <si>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</si>
  <si>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</si>
  <si>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</si>
  <si>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</si>
  <si>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</si>
  <si>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</si>
  <si>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</si>
  <si>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</si>
  <si>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</si>
  <si>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</si>
  <si>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</si>
  <si>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</si>
  <si>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</si>
  <si>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</si>
  <si>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</si>
  <si>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</si>
  <si>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</si>
  <si>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</si>
  <si>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</si>
  <si>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</si>
  <si>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</si>
  <si>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</si>
  <si>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</si>
  <si>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SISTEMA DE ABASTECIMENTO DE ÁGUA COMUNIDADE NOSSA SENHORA DO CARAVÁGIO</t>
  </si>
  <si>
    <t>SERVIÇOS PRELIMINARES</t>
  </si>
  <si>
    <t>Instalação de canteiro de obras</t>
  </si>
  <si>
    <t>Placa de Obra</t>
  </si>
  <si>
    <t xml:space="preserve">Mobilização e desmobilização                                                                   </t>
  </si>
  <si>
    <t xml:space="preserve">MOBILIZAÇÃO E DESMOBILIZAÇÃO                                                           </t>
  </si>
  <si>
    <t>ADMINISTRAÇÃO LOCAL DE OBRA</t>
  </si>
  <si>
    <t xml:space="preserve"> Administração Local da Obra  </t>
  </si>
  <si>
    <t>MOVIMENTAÇÃO DE TERRA</t>
  </si>
  <si>
    <t>Desmonte de rochas com explosivos</t>
  </si>
  <si>
    <t>Escavação mecanizada de vala com profundidade até 1,5 m (média entre montante e jusante/uma comp</t>
  </si>
  <si>
    <t>Escavação manual de vala com profundidade menor ou igual a 1,30 m. AF_03/2016</t>
  </si>
  <si>
    <t>Reaterro mecanizado de vala com retroescavadeira (capacidade da caçamba da retro: 0,26 m³/potên</t>
  </si>
  <si>
    <t>Escavação horizontal, incluindo carga e descarga em solo de 1a categoria com trator de esteiras</t>
  </si>
  <si>
    <t>REDE DE ÁGUA</t>
  </si>
  <si>
    <t>Tubo PEAD 50 mm</t>
  </si>
  <si>
    <t>Tee eletrofusão</t>
  </si>
  <si>
    <t>Cotovelo eletrofusão</t>
  </si>
  <si>
    <t>Caixa de inspeção</t>
  </si>
  <si>
    <t>Cadastro de redes inclusive desenhista</t>
  </si>
  <si>
    <t>Válvula redutora de pressão</t>
  </si>
  <si>
    <t>Locação de rede de água ou esgoto. AF_10/2018</t>
  </si>
  <si>
    <t>Transporte com caminhão carroceria 9T, em vias urbanas</t>
  </si>
  <si>
    <t>LIGAÇÕES DOMICILIARES</t>
  </si>
  <si>
    <t>Kit cavalete para medição de água - entrada principal, em PVC soldável DN 20 (½") fornecimento e instalação</t>
  </si>
  <si>
    <t>Ramal predial</t>
  </si>
  <si>
    <t>Hidrômetro DN 20 (½"), 1,5 M³/H - fornecimento e instalação</t>
  </si>
  <si>
    <t>Ligação da rede ao ramal de 20 mm</t>
  </si>
  <si>
    <t>6,00</t>
  </si>
  <si>
    <t>CUC2</t>
  </si>
  <si>
    <t>CUC3</t>
  </si>
  <si>
    <t>CUC.55</t>
  </si>
  <si>
    <t>CUC.64</t>
  </si>
  <si>
    <t>CUC.67</t>
  </si>
  <si>
    <t>CUC.68</t>
  </si>
  <si>
    <t>CUC.69</t>
  </si>
  <si>
    <t>CUC.72</t>
  </si>
  <si>
    <t>CUC.80</t>
  </si>
  <si>
    <t>CUC.74</t>
  </si>
  <si>
    <t>CUC.77</t>
  </si>
  <si>
    <t>CUC1</t>
  </si>
  <si>
    <t>CUC5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</si>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</sst>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0" borderId="1" xfId="0" applyNumberFormat="1" applyFont="1" applyFill="1" applyBorder="1" applyAlignment="1" applyProtection="1">
      <alignment horizontal="right"/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3752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7</v>
      </c>
      <c r="C2" s="190"/>
      <c r="D2" s="76" t="s">
        <v>162</v>
      </c>
      <c r="E2" s="112">
        <v>8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91" t="s">
        <v>4022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4064</v>
      </c>
      <c r="C4" s="193"/>
      <c r="D4" s="193"/>
      <c r="E4" s="194"/>
      <c r="F4" s="47" t="s">
        <v>179</v>
      </c>
      <c r="G4" s="124" t="s">
        <v>4065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260345.54999999996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21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3750</v>
      </c>
      <c r="B11" s="188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topLeftCell="A25" zoomScaleNormal="100" workbookViewId="0">
      <selection activeCell="C13" sqref="C1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10.140625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Tomada de Preços</v>
      </c>
      <c r="D2" s="204"/>
      <c r="E2" s="204"/>
      <c r="F2" s="204"/>
      <c r="G2" s="204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SISTEMA DE ABASTECIMENTO DE ÁGUA COMUNIDADE NOSSA SENHORA DO CARAVÁGIO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Obras e Serviços de Engenharia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08">
        <f>SUMIFS(K12:K39953,B12:B39953,"&gt;0",K12:K39953,"&lt;&gt;0")</f>
        <v>260345.54999999996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3761</v>
      </c>
      <c r="B10" s="221" t="s">
        <v>3759</v>
      </c>
      <c r="C10" s="221" t="s">
        <v>3760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05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72">
        <v>1</v>
      </c>
      <c r="D12" s="141"/>
      <c r="E12" s="180"/>
      <c r="F12" s="107"/>
      <c r="G12" s="66" t="s">
        <v>4023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1</v>
      </c>
      <c r="C13" s="72"/>
      <c r="D13" s="141" t="s">
        <v>3800</v>
      </c>
      <c r="E13" s="183" t="s">
        <v>4051</v>
      </c>
      <c r="F13" s="107">
        <v>44621</v>
      </c>
      <c r="G13" s="66" t="s">
        <v>4024</v>
      </c>
      <c r="H13" s="174">
        <v>1</v>
      </c>
      <c r="I13" s="166" t="s">
        <v>3701</v>
      </c>
      <c r="J13" s="174">
        <v>8585.4700000000012</v>
      </c>
      <c r="K13" s="167">
        <f>IFERROR(IF(H13*J13&lt;&gt;0,ROUND(ROUND(H13,4)*ROUND(J13,4),2),""),"")</f>
        <v>8585.4699999999993</v>
      </c>
      <c r="L13" s="148">
        <v>0.28989999999999999</v>
      </c>
      <c r="M13" s="148">
        <v>1.1122000000000001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2</v>
      </c>
      <c r="C14" s="72"/>
      <c r="D14" s="141" t="s">
        <v>3800</v>
      </c>
      <c r="E14" s="183" t="s">
        <v>4052</v>
      </c>
      <c r="F14" s="107">
        <v>44621</v>
      </c>
      <c r="G14" s="66" t="s">
        <v>4025</v>
      </c>
      <c r="H14" s="182" t="s">
        <v>4050</v>
      </c>
      <c r="I14" s="166" t="s">
        <v>3695</v>
      </c>
      <c r="J14" s="174">
        <v>290.23</v>
      </c>
      <c r="K14" s="156">
        <f>IFERROR(IF(H14*J14&lt;&gt;0,ROUND(ROUND(H14,4)*ROUND(J14,4),2),""),"")</f>
        <v>1741.38</v>
      </c>
      <c r="L14" s="148">
        <v>0.28989999999999999</v>
      </c>
      <c r="M14" s="148">
        <v>1.1122000000000001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>
        <v>2</v>
      </c>
      <c r="D15" s="141"/>
      <c r="E15" s="183"/>
      <c r="F15" s="107"/>
      <c r="G15" s="66" t="s">
        <v>4027</v>
      </c>
      <c r="H15" s="174"/>
      <c r="I15" s="166"/>
      <c r="J15" s="174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3</v>
      </c>
      <c r="C16" s="72"/>
      <c r="D16" s="141" t="s">
        <v>3800</v>
      </c>
      <c r="E16" s="183" t="s">
        <v>4062</v>
      </c>
      <c r="F16" s="107">
        <v>44621</v>
      </c>
      <c r="G16" s="66" t="s">
        <v>4026</v>
      </c>
      <c r="H16" s="174">
        <v>1</v>
      </c>
      <c r="I16" s="166" t="s">
        <v>3701</v>
      </c>
      <c r="J16" s="174">
        <v>11145.07</v>
      </c>
      <c r="K16" s="156">
        <f t="shared" si="0"/>
        <v>11145.07</v>
      </c>
      <c r="L16" s="148">
        <v>0.28989999999999999</v>
      </c>
      <c r="M16" s="148">
        <v>1.1122000000000001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>
        <v>3</v>
      </c>
      <c r="D17" s="141"/>
      <c r="E17" s="183"/>
      <c r="F17" s="107"/>
      <c r="G17" s="66" t="s">
        <v>4028</v>
      </c>
      <c r="H17" s="174"/>
      <c r="I17" s="166"/>
      <c r="J17" s="174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4</v>
      </c>
      <c r="C18" s="72"/>
      <c r="D18" s="141" t="s">
        <v>3800</v>
      </c>
      <c r="E18" s="183" t="s">
        <v>4063</v>
      </c>
      <c r="F18" s="107">
        <v>44621</v>
      </c>
      <c r="G18" s="66" t="s">
        <v>4029</v>
      </c>
      <c r="H18" s="174">
        <v>1</v>
      </c>
      <c r="I18" s="166" t="s">
        <v>3701</v>
      </c>
      <c r="J18" s="174">
        <v>17252.57</v>
      </c>
      <c r="K18" s="156">
        <f t="shared" si="0"/>
        <v>17252.57</v>
      </c>
      <c r="L18" s="148">
        <v>0.28989999999999999</v>
      </c>
      <c r="M18" s="148">
        <v>1.1122000000000001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>
        <v>4</v>
      </c>
      <c r="D19" s="141"/>
      <c r="E19" s="183"/>
      <c r="F19" s="107"/>
      <c r="G19" s="66" t="s">
        <v>4030</v>
      </c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6"/>
      <c r="B20" s="178">
        <f>IF(AND(G20&lt;&gt;"",H20&gt;0,I20&lt;&gt;"",J20&lt;&gt;0,K20&lt;&gt;0),COUNT($B$11:B19)+1,"")</f>
        <v>5</v>
      </c>
      <c r="C20" s="72"/>
      <c r="D20" s="141" t="s">
        <v>3776</v>
      </c>
      <c r="E20" s="183">
        <v>90105</v>
      </c>
      <c r="F20" s="107">
        <v>44621</v>
      </c>
      <c r="G20" s="66" t="s">
        <v>4032</v>
      </c>
      <c r="H20" s="174">
        <v>1502.2</v>
      </c>
      <c r="I20" s="166" t="s">
        <v>3696</v>
      </c>
      <c r="J20" s="174">
        <v>9.52</v>
      </c>
      <c r="K20" s="156">
        <f t="shared" si="0"/>
        <v>14300.94</v>
      </c>
      <c r="L20" s="148">
        <v>0.28989999999999999</v>
      </c>
      <c r="M20" s="148">
        <v>1.1122000000000001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6</v>
      </c>
      <c r="C21" s="72"/>
      <c r="D21" s="141" t="s">
        <v>3776</v>
      </c>
      <c r="E21" s="183">
        <v>93358</v>
      </c>
      <c r="F21" s="107">
        <v>44621</v>
      </c>
      <c r="G21" s="66" t="s">
        <v>4033</v>
      </c>
      <c r="H21" s="174">
        <v>41</v>
      </c>
      <c r="I21" s="166" t="s">
        <v>3696</v>
      </c>
      <c r="J21" s="174">
        <v>86.24</v>
      </c>
      <c r="K21" s="156">
        <f t="shared" si="0"/>
        <v>3535.84</v>
      </c>
      <c r="L21" s="148">
        <v>0.28989999999999999</v>
      </c>
      <c r="M21" s="148">
        <v>1.1122000000000001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7</v>
      </c>
      <c r="C22" s="72"/>
      <c r="D22" s="141" t="s">
        <v>3800</v>
      </c>
      <c r="E22" s="183" t="s">
        <v>4053</v>
      </c>
      <c r="F22" s="107">
        <v>44621</v>
      </c>
      <c r="G22" s="66" t="s">
        <v>4031</v>
      </c>
      <c r="H22" s="174">
        <v>20</v>
      </c>
      <c r="I22" s="166" t="s">
        <v>3696</v>
      </c>
      <c r="J22" s="174">
        <v>497.26</v>
      </c>
      <c r="K22" s="156">
        <f t="shared" si="0"/>
        <v>9945.2000000000007</v>
      </c>
      <c r="L22" s="148">
        <v>0.28989999999999999</v>
      </c>
      <c r="M22" s="148">
        <v>1.1122000000000001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6"/>
      <c r="B23" s="178">
        <f>IF(AND(G23&lt;&gt;"",H23&gt;0,I23&lt;&gt;"",J23&lt;&gt;0,K23&lt;&gt;0),COUNT($B$11:B22)+1,"")</f>
        <v>8</v>
      </c>
      <c r="C23" s="72"/>
      <c r="D23" s="141" t="s">
        <v>3776</v>
      </c>
      <c r="E23" s="183">
        <v>93378</v>
      </c>
      <c r="F23" s="107">
        <v>44621</v>
      </c>
      <c r="G23" s="66" t="s">
        <v>4034</v>
      </c>
      <c r="H23" s="174">
        <v>1522.2</v>
      </c>
      <c r="I23" s="166" t="s">
        <v>3696</v>
      </c>
      <c r="J23" s="174">
        <v>26.689999999999998</v>
      </c>
      <c r="K23" s="156">
        <f t="shared" si="0"/>
        <v>40627.519999999997</v>
      </c>
      <c r="L23" s="148">
        <v>0.28989999999999999</v>
      </c>
      <c r="M23" s="148">
        <v>1.1122000000000001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9</v>
      </c>
      <c r="C24" s="72"/>
      <c r="D24" s="141" t="s">
        <v>3776</v>
      </c>
      <c r="E24" s="183">
        <v>101126</v>
      </c>
      <c r="F24" s="107">
        <v>44621</v>
      </c>
      <c r="G24" s="66" t="s">
        <v>4035</v>
      </c>
      <c r="H24" s="174">
        <v>25</v>
      </c>
      <c r="I24" s="166" t="s">
        <v>3696</v>
      </c>
      <c r="J24" s="174">
        <v>12.8</v>
      </c>
      <c r="K24" s="156">
        <f t="shared" si="0"/>
        <v>320</v>
      </c>
      <c r="L24" s="148">
        <v>0.28989999999999999</v>
      </c>
      <c r="M24" s="148">
        <v>1.1122000000000001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>
        <v>5</v>
      </c>
      <c r="D25" s="141"/>
      <c r="E25" s="183"/>
      <c r="F25" s="107"/>
      <c r="G25" s="66" t="s">
        <v>4036</v>
      </c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10</v>
      </c>
      <c r="C26" s="72"/>
      <c r="D26" s="141" t="s">
        <v>3776</v>
      </c>
      <c r="E26" s="183">
        <v>99063</v>
      </c>
      <c r="F26" s="107">
        <v>44621</v>
      </c>
      <c r="G26" s="66" t="s">
        <v>4043</v>
      </c>
      <c r="H26" s="174">
        <v>2572</v>
      </c>
      <c r="I26" s="166" t="s">
        <v>3694</v>
      </c>
      <c r="J26" s="174">
        <v>4.01</v>
      </c>
      <c r="K26" s="156">
        <f t="shared" si="0"/>
        <v>10313.719999999999</v>
      </c>
      <c r="L26" s="148">
        <v>0.28989999999999999</v>
      </c>
      <c r="M26" s="148">
        <v>1.1122000000000001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11</v>
      </c>
      <c r="C27" s="72"/>
      <c r="D27" s="141" t="s">
        <v>3800</v>
      </c>
      <c r="E27" s="183" t="s">
        <v>4054</v>
      </c>
      <c r="F27" s="107">
        <v>44621</v>
      </c>
      <c r="G27" s="66" t="s">
        <v>4037</v>
      </c>
      <c r="H27" s="174">
        <v>2572</v>
      </c>
      <c r="I27" s="166" t="s">
        <v>3694</v>
      </c>
      <c r="J27" s="174">
        <v>45.189999999999991</v>
      </c>
      <c r="K27" s="156">
        <f t="shared" si="0"/>
        <v>116228.68</v>
      </c>
      <c r="L27" s="148">
        <v>0.28989999999999999</v>
      </c>
      <c r="M27" s="148">
        <v>1.1122000000000001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12</v>
      </c>
      <c r="C28" s="72"/>
      <c r="D28" s="141" t="s">
        <v>3800</v>
      </c>
      <c r="E28" s="183" t="s">
        <v>4055</v>
      </c>
      <c r="F28" s="107">
        <v>44621</v>
      </c>
      <c r="G28" s="66" t="s">
        <v>4038</v>
      </c>
      <c r="H28" s="174">
        <v>1</v>
      </c>
      <c r="I28" s="166" t="s">
        <v>3701</v>
      </c>
      <c r="J28" s="174">
        <v>296.74</v>
      </c>
      <c r="K28" s="156">
        <f t="shared" si="0"/>
        <v>296.74</v>
      </c>
      <c r="L28" s="148">
        <v>0.28989999999999999</v>
      </c>
      <c r="M28" s="148">
        <v>1.1122000000000001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13</v>
      </c>
      <c r="C29" s="72"/>
      <c r="D29" s="141" t="s">
        <v>3800</v>
      </c>
      <c r="E29" s="183" t="s">
        <v>4056</v>
      </c>
      <c r="F29" s="107">
        <v>44621</v>
      </c>
      <c r="G29" s="66" t="s">
        <v>4039</v>
      </c>
      <c r="H29" s="174">
        <v>3</v>
      </c>
      <c r="I29" s="166" t="s">
        <v>3701</v>
      </c>
      <c r="J29" s="174">
        <v>125.66999999999999</v>
      </c>
      <c r="K29" s="156">
        <f t="shared" si="0"/>
        <v>377.01</v>
      </c>
      <c r="L29" s="148">
        <v>0.28989999999999999</v>
      </c>
      <c r="M29" s="148">
        <v>1.1122000000000001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14</v>
      </c>
      <c r="C30" s="72"/>
      <c r="D30" s="141" t="s">
        <v>3800</v>
      </c>
      <c r="E30" s="183" t="s">
        <v>4057</v>
      </c>
      <c r="F30" s="107">
        <v>44621</v>
      </c>
      <c r="G30" s="66" t="s">
        <v>4040</v>
      </c>
      <c r="H30" s="174">
        <v>2</v>
      </c>
      <c r="I30" s="166" t="s">
        <v>3701</v>
      </c>
      <c r="J30" s="174">
        <v>638.69000000000005</v>
      </c>
      <c r="K30" s="156">
        <f t="shared" si="0"/>
        <v>1277.3800000000001</v>
      </c>
      <c r="L30" s="148">
        <v>0.28989999999999999</v>
      </c>
      <c r="M30" s="148">
        <v>1.1122000000000001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15</v>
      </c>
      <c r="C31" s="72"/>
      <c r="D31" s="141" t="s">
        <v>3800</v>
      </c>
      <c r="E31" s="183" t="s">
        <v>4058</v>
      </c>
      <c r="F31" s="107">
        <v>44621</v>
      </c>
      <c r="G31" s="66" t="s">
        <v>4041</v>
      </c>
      <c r="H31" s="174">
        <v>2572</v>
      </c>
      <c r="I31" s="166" t="s">
        <v>3694</v>
      </c>
      <c r="J31" s="174">
        <v>2.14</v>
      </c>
      <c r="K31" s="156">
        <f t="shared" si="0"/>
        <v>5504.08</v>
      </c>
      <c r="L31" s="148">
        <v>0.28989999999999999</v>
      </c>
      <c r="M31" s="148">
        <v>1.1122000000000001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16</v>
      </c>
      <c r="C32" s="72"/>
      <c r="D32" s="141" t="s">
        <v>3776</v>
      </c>
      <c r="E32" s="183">
        <v>100946</v>
      </c>
      <c r="F32" s="107">
        <v>44621</v>
      </c>
      <c r="G32" s="66" t="s">
        <v>4044</v>
      </c>
      <c r="H32" s="174">
        <v>1000</v>
      </c>
      <c r="I32" s="166" t="s">
        <v>3693</v>
      </c>
      <c r="J32" s="174">
        <v>2.4</v>
      </c>
      <c r="K32" s="156">
        <f t="shared" si="0"/>
        <v>2400</v>
      </c>
      <c r="L32" s="148">
        <v>0.28989999999999999</v>
      </c>
      <c r="M32" s="148">
        <v>1.1122000000000001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17</v>
      </c>
      <c r="C33" s="72"/>
      <c r="D33" s="141" t="s">
        <v>3800</v>
      </c>
      <c r="E33" s="183" t="s">
        <v>4059</v>
      </c>
      <c r="F33" s="107">
        <v>44621</v>
      </c>
      <c r="G33" s="66" t="s">
        <v>4042</v>
      </c>
      <c r="H33" s="174">
        <v>2</v>
      </c>
      <c r="I33" s="166" t="s">
        <v>3701</v>
      </c>
      <c r="J33" s="174">
        <v>1287.06</v>
      </c>
      <c r="K33" s="156">
        <f t="shared" si="0"/>
        <v>2574.12</v>
      </c>
      <c r="L33" s="148">
        <v>0.28989999999999999</v>
      </c>
      <c r="M33" s="148">
        <v>1.1122000000000001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>
        <v>6</v>
      </c>
      <c r="D34" s="141"/>
      <c r="E34" s="180"/>
      <c r="F34" s="107"/>
      <c r="G34" s="66" t="s">
        <v>4045</v>
      </c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18</v>
      </c>
      <c r="C35" s="72"/>
      <c r="D35" s="141" t="s">
        <v>3800</v>
      </c>
      <c r="E35" s="183" t="s">
        <v>4060</v>
      </c>
      <c r="F35" s="107">
        <v>44621</v>
      </c>
      <c r="G35" s="66" t="s">
        <v>4047</v>
      </c>
      <c r="H35" s="174">
        <v>115</v>
      </c>
      <c r="I35" s="166" t="s">
        <v>3694</v>
      </c>
      <c r="J35" s="174">
        <v>12.179999999999998</v>
      </c>
      <c r="K35" s="156">
        <f t="shared" si="0"/>
        <v>1400.7</v>
      </c>
      <c r="L35" s="148">
        <v>0.28989999999999999</v>
      </c>
      <c r="M35" s="148">
        <v>1.1122000000000001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30" x14ac:dyDescent="0.25">
      <c r="A36" s="166"/>
      <c r="B36" s="178">
        <f>IF(AND(G36&lt;&gt;"",H36&gt;0,I36&lt;&gt;"",J36&lt;&gt;0,K36&lt;&gt;0),COUNT($B$11:B35)+1,"")</f>
        <v>19</v>
      </c>
      <c r="C36" s="72"/>
      <c r="D36" s="141" t="s">
        <v>3776</v>
      </c>
      <c r="E36" s="183">
        <v>95634</v>
      </c>
      <c r="F36" s="107">
        <v>44621</v>
      </c>
      <c r="G36" s="66" t="s">
        <v>4046</v>
      </c>
      <c r="H36" s="174">
        <v>23</v>
      </c>
      <c r="I36" s="166" t="s">
        <v>3701</v>
      </c>
      <c r="J36" s="174">
        <v>238.36</v>
      </c>
      <c r="K36" s="156">
        <f t="shared" si="0"/>
        <v>5482.28</v>
      </c>
      <c r="L36" s="148">
        <v>0.28989999999999999</v>
      </c>
      <c r="M36" s="148">
        <v>1.1122000000000001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30" x14ac:dyDescent="0.25">
      <c r="A37" s="166"/>
      <c r="B37" s="178">
        <f>IF(AND(G37&lt;&gt;"",H37&gt;0,I37&lt;&gt;"",J37&lt;&gt;0,K37&lt;&gt;0),COUNT($B$11:B36)+1,"")</f>
        <v>20</v>
      </c>
      <c r="C37" s="72"/>
      <c r="D37" s="141" t="s">
        <v>3776</v>
      </c>
      <c r="E37" s="183">
        <v>95673</v>
      </c>
      <c r="F37" s="107">
        <v>44621</v>
      </c>
      <c r="G37" s="66" t="s">
        <v>4048</v>
      </c>
      <c r="H37" s="174">
        <v>23</v>
      </c>
      <c r="I37" s="166" t="s">
        <v>3701</v>
      </c>
      <c r="J37" s="174">
        <v>215.99</v>
      </c>
      <c r="K37" s="156">
        <f t="shared" si="0"/>
        <v>4967.7700000000004</v>
      </c>
      <c r="L37" s="148">
        <v>0.28989999999999999</v>
      </c>
      <c r="M37" s="148">
        <v>1.1122000000000001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21</v>
      </c>
      <c r="C38" s="72"/>
      <c r="D38" s="141" t="s">
        <v>3800</v>
      </c>
      <c r="E38" s="183" t="s">
        <v>4061</v>
      </c>
      <c r="F38" s="107">
        <v>44621</v>
      </c>
      <c r="G38" s="66" t="s">
        <v>4049</v>
      </c>
      <c r="H38" s="174">
        <v>23</v>
      </c>
      <c r="I38" s="166" t="s">
        <v>3701</v>
      </c>
      <c r="J38" s="174">
        <v>89.96</v>
      </c>
      <c r="K38" s="156">
        <f t="shared" si="0"/>
        <v>2069.08</v>
      </c>
      <c r="L38" s="148">
        <v>0.28989999999999999</v>
      </c>
      <c r="M38" s="148">
        <v>1.1122000000000001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</xm:sqref>
        </x14:dataValidation>
        <x14:dataValidation type="list" allowBlank="1" showInputMessage="1" showErrorMessage="1">
          <x14:formula1>
            <xm:f>base!$I$2:$I$124</xm:f>
          </x14:formula1>
          <xm:sqref>I3:I4</xm:sqref>
        </x14:dataValidation>
        <x14:dataValidation type="list" allowBlank="1" showInputMessage="1" showErrorMessage="1">
          <x14:formula1>
            <xm:f>base!$I$2:$I$124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Tomada de Preços</v>
      </c>
      <c r="D2" s="234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SISTEMA DE ABASTECIMENTO DE ÁGUA COMUNIDADE NOSSA SENHORA DO CARAVÁGIO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3791</v>
      </c>
      <c r="B4" s="27"/>
      <c r="C4" s="193"/>
      <c r="D4" s="193"/>
      <c r="E4" s="193"/>
      <c r="F4" s="193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Obras e Serviços de Engenharia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0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3754</v>
      </c>
      <c r="B10" s="237" t="s">
        <v>3755</v>
      </c>
      <c r="C10" s="237" t="s">
        <v>3677</v>
      </c>
      <c r="D10" s="239" t="s">
        <v>3756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SERVIÇOS PRELIMINARES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1</v>
      </c>
      <c r="C13" s="105" t="str">
        <f>IF('Orçamento-base'!C13&gt;0,'Orçamento-base'!C13,"")</f>
        <v/>
      </c>
      <c r="D13" s="86" t="str">
        <f>IF('Orçamento-base'!G13&gt;0,'Orçamento-base'!G13,"")</f>
        <v>Instalação de canteiro de obras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4013</v>
      </c>
      <c r="J57" s="170" t="s">
        <v>4014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3727</v>
      </c>
      <c r="J58" s="170" t="s">
        <v>3727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3767</v>
      </c>
      <c r="J59" s="170" t="s">
        <v>3768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3769</v>
      </c>
      <c r="J60" s="170" t="s">
        <v>3770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3909</v>
      </c>
      <c r="J61" s="170" t="s">
        <v>3910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3728</v>
      </c>
      <c r="J62" s="170" t="s">
        <v>3729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3991</v>
      </c>
      <c r="J63" s="170" t="s">
        <v>3992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3697</v>
      </c>
      <c r="J64" s="170" t="s">
        <v>13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3911</v>
      </c>
      <c r="J65" s="170" t="s">
        <v>3912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3" t="s">
        <v>3893</v>
      </c>
      <c r="J66" s="170" t="s">
        <v>3855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3730</v>
      </c>
      <c r="J67" s="170" t="s">
        <v>3731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4015</v>
      </c>
      <c r="J68" s="170" t="s">
        <v>4016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3694</v>
      </c>
      <c r="J69" s="170" t="s">
        <v>10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3695</v>
      </c>
      <c r="J70" s="170" t="s">
        <v>11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3976</v>
      </c>
      <c r="J71" s="170" t="s">
        <v>3977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4017</v>
      </c>
      <c r="J72" s="170" t="s">
        <v>4018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3696</v>
      </c>
      <c r="J73" s="170" t="s">
        <v>12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3765</v>
      </c>
      <c r="J74" s="170" t="s">
        <v>3969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3913</v>
      </c>
      <c r="J75" s="170" t="s">
        <v>3914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3972</v>
      </c>
      <c r="J76" s="170" t="s">
        <v>3973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3887</v>
      </c>
      <c r="J77" s="170" t="s">
        <v>3888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2" t="s">
        <v>3766</v>
      </c>
      <c r="J78" s="170" t="s">
        <v>3732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3948</v>
      </c>
      <c r="J79" s="170" t="s">
        <v>3949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3733</v>
      </c>
      <c r="J80" s="170" t="s">
        <v>3734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3858</v>
      </c>
      <c r="J81" s="170" t="s">
        <v>3859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3856</v>
      </c>
      <c r="J82" s="170" t="s">
        <v>3857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3860</v>
      </c>
      <c r="J83" s="170" t="s">
        <v>3861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3986</v>
      </c>
      <c r="J84" s="170" t="s">
        <v>3987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3970</v>
      </c>
      <c r="J85" s="170" t="s">
        <v>3971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3889</v>
      </c>
      <c r="J86" s="170" t="s">
        <v>3890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3703</v>
      </c>
      <c r="J87" s="170" t="s">
        <v>19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3735</v>
      </c>
      <c r="J88" s="170" t="s">
        <v>3735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3978</v>
      </c>
      <c r="J89" s="170" t="s">
        <v>3979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3784</v>
      </c>
      <c r="J90" s="170" t="s">
        <v>3736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3989</v>
      </c>
      <c r="J91" s="170" t="s">
        <v>3990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3915</v>
      </c>
      <c r="J92" s="170" t="s">
        <v>3916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3917</v>
      </c>
      <c r="J93" s="170" t="s">
        <v>3918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3919</v>
      </c>
      <c r="J94" s="170" t="s">
        <v>3920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3862</v>
      </c>
      <c r="J95" s="170" t="s">
        <v>3863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3885</v>
      </c>
      <c r="J96" s="170" t="s">
        <v>3886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3" t="s">
        <v>3864</v>
      </c>
      <c r="J97" s="170" t="s">
        <v>3865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3737</v>
      </c>
      <c r="J98" s="170" t="s">
        <v>3738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3921</v>
      </c>
      <c r="J99" s="170" t="s">
        <v>3922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3950</v>
      </c>
      <c r="J100" s="170" t="s">
        <v>3951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3739</v>
      </c>
      <c r="J101" s="170" t="s">
        <v>3740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3866</v>
      </c>
      <c r="J102" s="170" t="s">
        <v>3923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0" t="s">
        <v>3772</v>
      </c>
      <c r="J103" s="170" t="s">
        <v>3773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3867</v>
      </c>
      <c r="J104" s="170" t="s">
        <v>3868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3954</v>
      </c>
      <c r="J105" s="170" t="s">
        <v>3955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3869</v>
      </c>
      <c r="J106" s="170" t="s">
        <v>3870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3871</v>
      </c>
      <c r="J107" s="170" t="s">
        <v>3924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3699</v>
      </c>
      <c r="J108" s="170" t="s">
        <v>15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3741</v>
      </c>
      <c r="J109" s="170" t="s">
        <v>3742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3878</v>
      </c>
      <c r="J110" s="170" t="s">
        <v>3877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3876</v>
      </c>
      <c r="J111" s="170" t="s">
        <v>3876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3925</v>
      </c>
      <c r="J112" s="170" t="s">
        <v>3926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3927</v>
      </c>
      <c r="J113" s="170" t="s">
        <v>3928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3952</v>
      </c>
      <c r="J114" s="170" t="s">
        <v>3953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3963</v>
      </c>
      <c r="J115" s="170" t="s">
        <v>3964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1" t="s">
        <v>3872</v>
      </c>
      <c r="J116" s="170" t="s">
        <v>3873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1" t="s">
        <v>3874</v>
      </c>
      <c r="J117" s="170" t="s">
        <v>3875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3693</v>
      </c>
      <c r="J118" s="170" t="s">
        <v>3748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3701</v>
      </c>
      <c r="J119" s="170" t="s">
        <v>17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3988</v>
      </c>
      <c r="J120" s="170" t="s">
        <v>3929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4019</v>
      </c>
      <c r="J121" s="170" t="s">
        <v>4020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3965</v>
      </c>
      <c r="J122" s="170" t="s">
        <v>3966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3743</v>
      </c>
      <c r="J123" s="170" t="s">
        <v>3744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1" t="s">
        <v>3881</v>
      </c>
      <c r="J124" s="170" t="s">
        <v>3882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1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2022-05-23T14:13:38Z</dcterms:modified>
</cp:coreProperties>
</file>