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7E5DA8C8-5452-4447-B073-4C1DB172C38C}" xr6:coauthVersionLast="47" xr6:coauthVersionMax="47" xr10:uidLastSave="{00000000-0000-0000-0000-000000000000}"/>
  <bookViews>
    <workbookView xWindow="-120" yWindow="-120" windowWidth="20730" windowHeight="1116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62" i="6" l="1"/>
  <c r="C62" i="6"/>
  <c r="D62" i="6"/>
  <c r="E62" i="6"/>
  <c r="H62" i="6" s="1"/>
  <c r="F62" i="6"/>
  <c r="A63" i="6"/>
  <c r="C63" i="6"/>
  <c r="D63" i="6"/>
  <c r="E63" i="6"/>
  <c r="F63" i="6"/>
  <c r="H63" i="6"/>
  <c r="A45" i="6"/>
  <c r="C45" i="6"/>
  <c r="D45" i="6"/>
  <c r="E45" i="6"/>
  <c r="F45" i="6"/>
  <c r="H45" i="6"/>
  <c r="A46" i="6"/>
  <c r="C46" i="6"/>
  <c r="D46" i="6"/>
  <c r="E46" i="6"/>
  <c r="H46" i="6" s="1"/>
  <c r="F46" i="6"/>
  <c r="A47" i="6"/>
  <c r="C47" i="6"/>
  <c r="D47" i="6"/>
  <c r="E47" i="6"/>
  <c r="H47" i="6" s="1"/>
  <c r="F47" i="6"/>
  <c r="A48" i="6"/>
  <c r="C48" i="6"/>
  <c r="D48" i="6"/>
  <c r="E48" i="6"/>
  <c r="F48" i="6"/>
  <c r="H48" i="6"/>
  <c r="A49" i="6"/>
  <c r="C49" i="6"/>
  <c r="D49" i="6"/>
  <c r="E49" i="6"/>
  <c r="F49" i="6"/>
  <c r="H49" i="6"/>
  <c r="A50" i="6"/>
  <c r="C50" i="6"/>
  <c r="D50" i="6"/>
  <c r="E50" i="6"/>
  <c r="H50" i="6" s="1"/>
  <c r="F50" i="6"/>
  <c r="A51" i="6"/>
  <c r="C51" i="6"/>
  <c r="D51" i="6"/>
  <c r="E51" i="6"/>
  <c r="H51" i="6" s="1"/>
  <c r="F51" i="6"/>
  <c r="A52" i="6"/>
  <c r="C52" i="6"/>
  <c r="D52" i="6"/>
  <c r="E52" i="6"/>
  <c r="F52" i="6"/>
  <c r="H52" i="6"/>
  <c r="A53" i="6"/>
  <c r="C53" i="6"/>
  <c r="D53" i="6"/>
  <c r="E53" i="6"/>
  <c r="F53" i="6"/>
  <c r="H53" i="6"/>
  <c r="A54" i="6"/>
  <c r="C54" i="6"/>
  <c r="D54" i="6"/>
  <c r="E54" i="6"/>
  <c r="H54" i="6" s="1"/>
  <c r="F54" i="6"/>
  <c r="A55" i="6"/>
  <c r="C55" i="6"/>
  <c r="D55" i="6"/>
  <c r="E55" i="6"/>
  <c r="H55" i="6" s="1"/>
  <c r="F55" i="6"/>
  <c r="A56" i="6"/>
  <c r="C56" i="6"/>
  <c r="D56" i="6"/>
  <c r="E56" i="6"/>
  <c r="F56" i="6"/>
  <c r="H56" i="6"/>
  <c r="A57" i="6"/>
  <c r="C57" i="6"/>
  <c r="D57" i="6"/>
  <c r="E57" i="6"/>
  <c r="F57" i="6"/>
  <c r="H57" i="6"/>
  <c r="A58" i="6"/>
  <c r="C58" i="6"/>
  <c r="D58" i="6"/>
  <c r="E58" i="6"/>
  <c r="H58" i="6" s="1"/>
  <c r="F58" i="6"/>
  <c r="A59" i="6"/>
  <c r="C59" i="6"/>
  <c r="D59" i="6"/>
  <c r="E59" i="6"/>
  <c r="H59" i="6" s="1"/>
  <c r="F59" i="6"/>
  <c r="A60" i="6"/>
  <c r="C60" i="6"/>
  <c r="D60" i="6"/>
  <c r="E60" i="6"/>
  <c r="F60" i="6"/>
  <c r="H60" i="6"/>
  <c r="A61" i="6"/>
  <c r="C61" i="6"/>
  <c r="D61" i="6"/>
  <c r="E61" i="6"/>
  <c r="F61" i="6"/>
  <c r="H61"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B63" i="6"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B45" i="3"/>
  <c r="B46" i="3" l="1"/>
  <c r="B45" i="6"/>
  <c r="B47" i="3" l="1"/>
  <c r="B46" i="6"/>
  <c r="B48" i="3" l="1"/>
  <c r="B47" i="6"/>
  <c r="B49" i="3" l="1"/>
  <c r="B48" i="6"/>
  <c r="B50" i="3" l="1"/>
  <c r="B49" i="6"/>
  <c r="B51" i="3" l="1"/>
  <c r="B50" i="6"/>
  <c r="B52" i="3" l="1"/>
  <c r="B51" i="6"/>
  <c r="B53" i="3" l="1"/>
  <c r="B52" i="6"/>
  <c r="B54" i="3" l="1"/>
  <c r="B53" i="6"/>
  <c r="B55" i="3" l="1"/>
  <c r="B54" i="6"/>
  <c r="B56" i="3" l="1"/>
  <c r="B55" i="6"/>
  <c r="B57" i="3" l="1"/>
  <c r="B56" i="6"/>
  <c r="B58" i="3" l="1"/>
  <c r="B57" i="6"/>
  <c r="B59" i="3" l="1"/>
  <c r="B58" i="6"/>
  <c r="B60" i="3" l="1"/>
  <c r="B59" i="6"/>
  <c r="B61" i="3" l="1"/>
  <c r="B60" i="6"/>
  <c r="B62" i="3" l="1"/>
  <c r="B61" i="6"/>
  <c r="B62" i="6" l="1"/>
  <c r="C6" i="6" s="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<sst xmlns="http://schemas.openxmlformats.org/spreadsheetml/2006/main" count="15180" uniqueCount="4027">
  <si>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</si>
  <si>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</si>
  <si>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</si>
  <si>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</si>
  <si>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</si>
  <si>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</si>
  <si>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</si>
  <si>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</si>
  <si>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</si>
  <si>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</si>
  <si>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</si>
  <si>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</si>
  <si>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</si>
  <si>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</si>
  <si>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</si>
  <si>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</si>
  <si>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</si>
  <si>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</si>
  <si>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</si>
  <si>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</si>
  <si>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</si>
  <si>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</si>
  <si>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</si>
  <si>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</si>
  <si>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</si>
  <si>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</si>
  <si>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</si>
  <si>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</si>
  <si>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</si>
  <si>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</si>
  <si>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</si>
  <si>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</si>
  <si>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</si>
  <si>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</si>
  <si>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</si>
  <si>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</si>
  <si>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</si>
  <si>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</si>
  <si>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</si>
  <si>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</si>
  <si>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</si>
  <si>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</si>
  <si>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</si>
  <si>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</si>
  <si>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</si>
  <si>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</si>
  <si>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</si>
  <si>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</si>
  <si>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</si>
  <si>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</si>
  <si>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</si>
  <si>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</si>
  <si>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</si>
  <si>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</si>
  <si>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</si>
  <si>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</si>
  <si>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</si>
  <si>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</si>
  <si>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</si>
  <si>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</si>
  <si>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</si>
  <si>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</si>
  <si>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</si>
  <si>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</si>
  <si>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</si>
  <si>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</si>
  <si>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</si>
  <si>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</si>
  <si>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</si>
  <si>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</si>
  <si>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</si>
  <si>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</si>
  <si>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</si>
  <si>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</si>
  <si>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</si>
  <si>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</si>
  <si>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</si>
  <si>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</si>
  <si>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</si>
  <si>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</si>
  <si>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</si>
  <si>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</si>
  <si>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</si>
  <si>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</si>
  <si>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</si>
  <si>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</si>
  <si>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</si>
  <si>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</si>
  <si>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</si>
  <si>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</si>
  <si>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</si>
  <si>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</si>
  <si>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</si>
  <si>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</si>
  <si>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</si>
  <si>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</si>
  <si>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</si>
  <si>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</si>
  <si>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</si>
  <si>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</si>
  <si>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</si>
  <si>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</si>
  <si>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</si>
  <si>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</si>
  <si>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</si>
  <si>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</si>
  <si>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</si>
  <si>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</si>
  <si>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</si>
  <si>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</si>
  <si>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</si>
  <si>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</si>
  <si>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</si>
  <si>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</si>
  <si>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</si>
  <si>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</si>
  <si>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</si>
  <si>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</si>
  <si>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</si>
  <si>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</si>
  <si>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</si>
  <si>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</si>
  <si>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</si>
  <si>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</si>
  <si>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</si>
  <si>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</si>
  <si>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</si>
  <si>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</si>
  <si>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</si>
  <si>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</si>
  <si>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</si>
  <si>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</si>
  <si>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</si>
  <si>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</si>
  <si>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</si>
  <si>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</si>
  <si>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</si>
  <si>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</si>
  <si>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</si>
  <si>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</si>
  <si>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</si>
  <si>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</si>
  <si>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</si>
  <si>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</si>
  <si>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</si>
  <si>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</si>
  <si>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</si>
  <si>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</si>
  <si>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</si>
  <si>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</si>
  <si>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</si>
  <si>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</si>
  <si>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</si>
  <si>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</si>
  <si>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</si>
  <si>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</si>
  <si>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</si>
  <si>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</si>
  <si>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</si>
  <si>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</si>
  <si>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</si>
  <si>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</si>
  <si>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</si>
  <si>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</si>
  <si>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</si>
  <si>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</si>
  <si>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</si>
  <si>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</si>
  <si>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</si>
  <si>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</si>
  <si>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</si>
  <si>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</si>
  <si>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</si>
  <si>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</si>
  <si>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</si>
  <si>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</si>
  <si>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</si>
  <si>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</si>
  <si>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</si>
  <si>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</si>
  <si>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</si>
  <si>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</si>
  <si>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</si>
  <si>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</si>
  <si>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</si>
  <si>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</si>
  <si>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</si>
  <si>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</si>
  <si>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</si>
  <si>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</si>
  <si>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</si>
  <si>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</si>
  <si>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</si>
  <si>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</si>
  <si>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</si>
  <si>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</si>
  <si>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</si>
  <si>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</si>
  <si>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</si>
  <si>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</si>
  <si>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</si>
  <si>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</si>
  <si>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</si>
  <si>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</si>
  <si>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</si>
  <si>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</si>
  <si>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</si>
  <si>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</si>
  <si>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</si>
  <si>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</si>
  <si>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</si>
  <si>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</si>
  <si>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</si>
  <si>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</si>
  <si>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</si>
  <si>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</si>
  <si>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</si>
  <si>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</si>
  <si>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</si>
  <si>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</si>
  <si>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</si>
  <si>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</si>
  <si>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</si>
  <si>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</si>
  <si>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</si>
  <si>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</si>
  <si>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</si>
  <si>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</si>
  <si>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</si>
  <si>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</si>
  <si>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</si>
  <si>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</si>
  <si>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</si>
  <si>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</si>
  <si>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</si>
  <si>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</si>
  <si>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</si>
  <si>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</si>
  <si>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</si>
  <si>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</si>
  <si>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</si>
  <si>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</si>
  <si>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</si>
  <si>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</si>
  <si>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</si>
  <si>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</si>
  <si>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</si>
  <si>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</si>
  <si>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</si>
  <si>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</si>
  <si>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</si>
  <si>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</si>
  <si>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</si>
  <si>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</si>
  <si>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</si>
  <si>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</si>
  <si>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</si>
  <si>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</si>
  <si>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</si>
  <si>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</si>
  <si>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</si>
  <si>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</si>
  <si>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</si>
  <si>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</si>
  <si>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</si>
  <si>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</si>
  <si>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</si>
  <si>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</si>
  <si>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</si>
  <si>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</si>
  <si>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</si>
  <si>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</si>
  <si>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</si>
  <si>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</si>
  <si>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</si>
  <si>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</si>
  <si>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</si>
  <si>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</si>
  <si>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</si>
  <si>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</si>
  <si>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</si>
  <si>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</si>
  <si>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</si>
  <si>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</si>
  <si>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</si>
  <si>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</si>
  <si>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</si>
  <si>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</si>
  <si>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</si>
  <si>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</si>
  <si>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</si>
  <si>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</si>
  <si>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</si>
  <si>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</si>
  <si>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</si>
  <si>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</si>
  <si>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</si>
  <si>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</si>
  <si>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</si>
  <si>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</si>
  <si>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</si>
  <si>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</si>
  <si>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</si>
  <si>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</si>
  <si>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</si>
  <si>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</si>
  <si>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</si>
  <si>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</si>
  <si>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</si>
  <si>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</si>
  <si>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</si>
  <si>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</si>
  <si>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</si>
  <si>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</si>
  <si>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</si>
  <si>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</si>
  <si>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</si>
  <si>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</si>
  <si>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</si>
  <si>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</si>
  <si>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</si>
  <si>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</si>
  <si>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</si>
  <si>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</si>
  <si>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</si>
  <si>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</si>
  <si>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</si>
  <si>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</si>
  <si>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</si>
  <si>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</si>
  <si>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</si>
  <si>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</si>
  <si>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</si>
  <si>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</si>
  <si>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</si>
  <si>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</si>
  <si>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</si>
  <si>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</si>
  <si>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</si>
  <si>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</si>
  <si>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</si>
  <si>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</si>
  <si>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</si>
  <si>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</si>
  <si>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</si>
  <si>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</si>
  <si>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</si>
  <si>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</si>
  <si>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</si>
  <si>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</si>
  <si>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</si>
  <si>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</si>
  <si>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</si>
  <si>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</si>
  <si>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</si>
  <si>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</si>
  <si>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</si>
  <si>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</si>
  <si>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</si>
  <si>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</si>
  <si>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</si>
  <si>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</si>
  <si>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</si>
  <si>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</si>
  <si>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</si>
  <si>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</si>
  <si>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</si>
  <si>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</si>
  <si>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</si>
  <si>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</si>
  <si>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</si>
  <si>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</si>
  <si>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</si>
  <si>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</si>
  <si>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</si>
  <si>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</si>
  <si>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</si>
  <si>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</si>
  <si>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</si>
  <si>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</si>
  <si>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</si>
  <si>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</si>
  <si>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</si>
  <si>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</si>
  <si>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</si>
  <si>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</si>
  <si>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</si>
  <si>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</si>
  <si>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</si>
  <si>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</si>
  <si>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</si>
  <si>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</si>
  <si>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</si>
  <si>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</si>
  <si>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</si>
  <si>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</si>
  <si>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</si>
  <si>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</si>
  <si>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</si>
  <si>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</si>
  <si>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</si>
  <si>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</si>
  <si>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</si>
  <si>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</si>
  <si>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</si>
  <si>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</si>
  <si>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</si>
  <si>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</si>
  <si>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</si>
  <si>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</si>
  <si>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</si>
  <si>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</si>
  <si>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</si>
  <si>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</si>
  <si>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</si>
  <si>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</si>
  <si>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</si>
  <si>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</si>
  <si>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</si>
  <si>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</si>
  <si>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</si>
  <si>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</si>
  <si>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</si>
  <si>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</si>
  <si>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</si>
  <si>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</si>
  <si>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</si>
  <si>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</si>
  <si>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</si>
  <si>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</si>
  <si>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</si>
  <si>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</si>
  <si>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</si>
  <si>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</si>
  <si>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</si>
  <si>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</si>
  <si>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</si>
  <si>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</si>
  <si>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</si>
  <si>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</si>
  <si>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</si>
  <si>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</si>
  <si>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</si>
  <si>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</si>
  <si>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</si>
  <si>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</si>
  <si>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</si>
  <si>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</si>
  <si>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</si>
  <si>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</si>
  <si>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</si>
  <si>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</si>
  <si>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</si>
  <si>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</si>
  <si>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</si>
  <si>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</si>
  <si>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</si>
  <si>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</si>
  <si>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</si>
  <si>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</si>
  <si>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</si>
  <si>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</si>
  <si>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</si>
  <si>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</si>
  <si>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</si>
  <si>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</si>
  <si>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</si>
  <si>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</si>
  <si>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</si>
  <si>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</si>
  <si>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</si>
  <si>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</si>
  <si>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</si>
  <si>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</si>
  <si>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</si>
  <si>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</si>
  <si>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</si>
  <si>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</si>
  <si>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</si>
  <si>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</si>
  <si>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</si>
  <si>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</si>
  <si>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</si>
  <si>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</si>
  <si>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</si>
  <si>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</si>
  <si>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</si>
  <si>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</si>
  <si>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</si>
  <si>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</si>
  <si>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</si>
  <si>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</si>
  <si>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</si>
  <si>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</si>
  <si>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</si>
  <si>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</si>
  <si>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</si>
  <si>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</si>
  <si>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</si>
  <si>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</si>
  <si>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</si>
  <si>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</si>
  <si>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</si>
  <si>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</si>
  <si>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</si>
  <si>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</si>
  <si>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</si>
  <si>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</si>
  <si>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</si>
  <si>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</si>
  <si>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</si>
  <si>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</si>
  <si>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</si>
  <si>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</si>
  <si>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</si>
  <si>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</si>
  <si>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</si>
  <si>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</si>
  <si>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</si>
  <si>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</si>
  <si>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</si>
  <si>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</si>
  <si>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</si>
  <si>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</si>
  <si>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</si>
  <si>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</si>
  <si>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</si>
  <si>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</si>
  <si>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</si>
  <si>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</si>
  <si>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</si>
  <si>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</si>
  <si>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</si>
  <si>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</si>
  <si>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</si>
  <si>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</si>
  <si>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</si>
  <si>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</si>
  <si>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</si>
  <si>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</si>
  <si>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</si>
  <si>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</si>
  <si>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</si>
  <si>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</si>
  <si>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</si>
  <si>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</si>
  <si>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</si>
  <si>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</si>
  <si>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</si>
  <si>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</si>
  <si>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</si>
  <si>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</si>
  <si>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</si>
  <si>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</si>
  <si>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</si>
  <si>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</si>
  <si>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</si>
  <si>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</si>
  <si>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</si>
  <si>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</si>
  <si>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</si>
  <si>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</si>
  <si>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</si>
  <si>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</si>
  <si>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</si>
  <si>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</si>
  <si>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</si>
  <si>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</si>
  <si>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</si>
  <si>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</si>
  <si>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</si>
  <si>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</si>
  <si>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</si>
  <si>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</si>
  <si>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</si>
  <si>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</si>
  <si>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</si>
  <si>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</si>
  <si>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</si>
  <si>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</si>
  <si>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</si>
  <si>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</si>
  <si>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</si>
  <si>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</si>
  <si>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</si>
  <si>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</si>
  <si>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</si>
  <si>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</si>
  <si>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</si>
  <si>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</si>
  <si>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</si>
  <si>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</si>
  <si>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</si>
  <si>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</si>
  <si>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</si>
  <si>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</si>
  <si>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</si>
  <si>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</si>
  <si>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</si>
  <si>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</si>
  <si>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</si>
  <si>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</si>
  <si>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</si>
  <si>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</si>
  <si>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</si>
  <si>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</si>
  <si>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</si>
  <si>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</si>
  <si>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</si>
  <si>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</si>
  <si>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</si>
  <si>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</si>
  <si>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</si>
  <si>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</si>
  <si>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</si>
  <si>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</si>
  <si>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</si>
  <si>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</si>
  <si>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</si>
  <si>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</si>
  <si>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</si>
  <si>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</si>
  <si>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</si>
  <si>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</si>
  <si>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</si>
  <si>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</si>
  <si>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</si>
  <si>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</si>
  <si>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</si>
  <si>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</si>
  <si>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</si>
  <si>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</si>
  <si>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</si>
  <si>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</si>
  <si>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</si>
  <si>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</si>
  <si>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</si>
  <si>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</si>
  <si>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</si>
  <si>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</si>
  <si>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</si>
  <si>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</si>
  <si>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</si>
  <si>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</si>
  <si>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</si>
  <si>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</si>
  <si>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</si>
  <si>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</si>
  <si>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</si>
  <si>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</si>
  <si>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</si>
  <si>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</si>
  <si>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</si>
  <si>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</si>
  <si>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</si>
  <si>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</si>
  <si>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</si>
  <si>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</si>
  <si>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</si>
  <si>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</si>
  <si>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</si>
  <si>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</si>
  <si>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</si>
  <si>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</si>
  <si>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</si>
  <si>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</si>
  <si>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</si>
  <si>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</si>
  <si>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</si>
  <si>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</si>
  <si>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</si>
  <si>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</si>
  <si>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</si>
  <si>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</si>
  <si>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</si>
  <si>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</si>
  <si>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</si>
  <si>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</si>
  <si>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</si>
  <si>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</si>
  <si>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</si>
  <si>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</si>
  <si>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</si>
  <si>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</si>
  <si>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</si>
  <si>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</si>
  <si>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</si>
  <si>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</si>
  <si>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</si>
  <si>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</si>
  <si>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</si>
  <si>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</si>
  <si>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</si>
  <si>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</si>
  <si>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</si>
  <si>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</si>
  <si>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</si>
  <si>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</si>
  <si>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</si>
  <si>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</si>
  <si>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</si>
  <si>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</si>
  <si>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</si>
  <si>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</si>
  <si>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</si>
  <si>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</si>
  <si>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</si>
  <si>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</si>
  <si>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</si>
  <si>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</si>
  <si>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</si>
  <si>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</si>
  <si>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</si>
  <si>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</si>
  <si>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</si>
  <si>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</si>
  <si>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</si>
  <si>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</si>
  <si>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</si>
  <si>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</si>
  <si>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</si>
  <si>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</si>
  <si>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</si>
  <si>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</si>
  <si>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</si>
  <si>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</si>
  <si>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</si>
  <si>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</si>
  <si>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</si>
  <si>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</si>
  <si>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</si>
  <si>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</si>
  <si>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</si>
  <si>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</si>
  <si>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</si>
  <si>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</si>
  <si>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</si>
  <si>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</si>
  <si>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</si>
  <si>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</si>
  <si>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</si>
  <si>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</si>
  <si>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</si>
  <si>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</si>
  <si>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</si>
  <si>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</si>
  <si>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</si>
  <si>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</si>
  <si>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</si>
  <si>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</si>
  <si>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</si>
  <si>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</si>
  <si>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</si>
  <si>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</si>
  <si>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</si>
  <si>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</si>
  <si>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</si>
  <si>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</si>
  <si>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</si>
  <si>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</si>
  <si>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</si>
  <si>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</si>
  <si>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</si>
  <si>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</si>
  <si>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</si>
  <si>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</si>
  <si>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</si>
  <si>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</si>
  <si>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</si>
  <si>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</si>
  <si>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</si>
  <si>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</si>
  <si>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</si>
  <si>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</si>
  <si>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</si>
  <si>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</si>
  <si>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</si>
  <si>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</si>
  <si>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</si>
  <si>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</si>
  <si>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</si>
  <si>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</si>
  <si>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</si>
  <si>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</si>
  <si>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</si>
  <si>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</si>
  <si>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</si>
  <si>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</si>
  <si>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</si>
  <si>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</si>
  <si>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</si>
  <si>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</si>
  <si>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</si>
  <si>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</si>
  <si>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</si>
  <si>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</si>
  <si>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</si>
  <si>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</si>
  <si>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</si>
  <si>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</si>
  <si>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</si>
  <si>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</si>
  <si>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</si>
  <si>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</si>
  <si>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</si>
  <si>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</si>
  <si>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</si>
  <si>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</si>
  <si>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</si>
  <si>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</si>
  <si>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</si>
  <si>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</si>
  <si>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</si>
  <si>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</si>
  <si>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</si>
  <si>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</si>
  <si>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</si>
  <si>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</si>
  <si>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</si>
  <si>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</si>
  <si>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</si>
  <si>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</si>
  <si>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</si>
  <si>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</si>
  <si>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</si>
  <si>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</si>
  <si>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</si>
  <si>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</si>
  <si>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</si>
  <si>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</si>
  <si>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</si>
  <si>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</si>
  <si>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</si>
  <si>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</si>
  <si>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</si>
  <si>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</si>
  <si>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</si>
  <si>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</si>
  <si>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</si>
  <si>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</si>
  <si>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</si>
  <si>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</si>
  <si>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</si>
  <si>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</si>
  <si>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</si>
  <si>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</si>
  <si>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</si>
  <si>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</si>
  <si>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</si>
  <si>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</si>
  <si>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</si>
  <si>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</si>
  <si>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</si>
  <si>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</si>
  <si>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</si>
  <si>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</si>
  <si>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</si>
  <si>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</si>
  <si>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</si>
  <si>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</si>
  <si>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</si>
  <si>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</si>
  <si>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</si>
  <si>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</si>
  <si>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</si>
  <si>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</si>
  <si>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</si>
  <si>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</si>
  <si>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</si>
  <si>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</si>
  <si>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</si>
  <si>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</si>
  <si>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</si>
  <si>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</si>
  <si>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</si>
  <si>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</si>
  <si>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</si>
  <si>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</si>
  <si>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</si>
  <si>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</si>
  <si>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</si>
  <si>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</si>
  <si>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</si>
  <si>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</si>
  <si>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</si>
  <si>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</si>
  <si>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</si>
  <si>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</si>
  <si>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</si>
  <si>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</si>
  <si>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</si>
  <si>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</si>
  <si>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</si>
  <si>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</si>
  <si>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</si>
  <si>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</si>
  <si>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</si>
  <si>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</si>
  <si>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</si>
  <si>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</si>
  <si>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</si>
  <si>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</si>
  <si>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</si>
  <si>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</si>
  <si>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</si>
  <si>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</si>
  <si>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</si>
  <si>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</si>
  <si>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</si>
  <si>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</si>
  <si>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</si>
  <si>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</si>
  <si>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</si>
  <si>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</si>
  <si>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</si>
  <si>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</si>
  <si>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</si>
  <si>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</si>
  <si>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</si>
  <si>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</si>
  <si>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</si>
  <si>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</si>
  <si>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</si>
  <si>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</si>
  <si>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</si>
  <si>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</si>
  <si>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</si>
  <si>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</si>
  <si>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</si>
  <si>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</si>
  <si>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</si>
  <si>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</si>
  <si>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</si>
  <si>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</si>
  <si>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</si>
  <si>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</si>
  <si>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</si>
  <si>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</si>
  <si>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</si>
  <si>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</si>
  <si>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</si>
  <si>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</si>
  <si>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</si>
  <si>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</si>
  <si>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</si>
  <si>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</si>
  <si>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</si>
  <si>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</si>
  <si>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</si>
  <si>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</si>
  <si>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</si>
  <si>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</si>
  <si>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</si>
  <si>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</si>
  <si>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</si>
  <si>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</si>
  <si>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</si>
  <si>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</si>
  <si>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</si>
  <si>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</si>
  <si>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</si>
  <si>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</si>
  <si>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</si>
  <si>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</si>
  <si>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</si>
  <si>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</si>
  <si>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</si>
  <si>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</si>
  <si>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</si>
  <si>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</si>
  <si>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</si>
  <si>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</si>
  <si>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</si>
  <si>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</si>
  <si>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</si>
  <si>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</si>
  <si>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</si>
  <si>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</si>
  <si>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</si>
  <si>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</si>
  <si>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</si>
  <si>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</si>
  <si>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</si>
  <si>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</si>
  <si>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</si>
  <si>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</si>
  <si>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</si>
  <si>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</si>
  <si>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</si>
  <si>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</si>
  <si>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</si>
  <si>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</si>
  <si>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</si>
  <si>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</si>
  <si>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</si>
  <si>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</si>
  <si>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</si>
  <si>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</si>
  <si>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</si>
  <si>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</si>
  <si>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</si>
  <si>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</si>
  <si>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</si>
  <si>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</si>
  <si>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</si>
  <si>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</si>
  <si>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</si>
  <si>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</si>
  <si>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</si>
  <si>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</si>
  <si>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</si>
  <si>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</si>
  <si>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</si>
  <si>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</si>
  <si>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</si>
  <si>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</si>
  <si>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</si>
  <si>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</si>
  <si>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</si>
  <si>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</si>
  <si>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</si>
  <si>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</si>
  <si>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</si>
  <si>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</si>
  <si>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</si>
  <si>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</si>
  <si>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</si>
  <si>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</si>
  <si>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</si>
  <si>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</si>
  <si>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</si>
  <si>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</si>
  <si>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</si>
  <si>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</si>
  <si>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</si>
  <si>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</si>
  <si>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</si>
  <si>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</si>
  <si>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</si>
  <si>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</si>
  <si>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</si>
  <si>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</si>
  <si>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</si>
  <si>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</si>
  <si>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</si>
  <si>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</si>
  <si>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</si>
  <si>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</si>
  <si>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</si>
  <si>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</si>
  <si>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</si>
  <si>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</si>
  <si>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</si>
  <si>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</si>
  <si>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</si>
  <si>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</si>
  <si>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</si>
  <si>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</si>
  <si>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</si>
  <si>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</si>
  <si>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</si>
  <si>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</si>
  <si>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</si>
  <si>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</si>
  <si>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</si>
  <si>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</si>
  <si>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</si>
  <si>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</si>
  <si>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</si>
  <si>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</si>
  <si>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</si>
  <si>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</si>
  <si>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</si>
  <si>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</si>
  <si>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</si>
  <si>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</si>
  <si>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</si>
  <si>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</si>
  <si>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</si>
  <si>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</si>
  <si>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</si>
  <si>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</si>
  <si>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</si>
  <si>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</si>
  <si>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</si>
  <si>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</si>
  <si>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</si>
  <si>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</si>
  <si>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</si>
  <si>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</si>
  <si>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</si>
  <si>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</si>
  <si>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</si>
  <si>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</si>
  <si>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</si>
  <si>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</si>
  <si>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</si>
  <si>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</si>
  <si>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</si>
  <si>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</si>
  <si>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</si>
  <si>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</si>
  <si>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</si>
  <si>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</si>
  <si>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</si>
  <si>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</si>
  <si>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</si>
  <si>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</si>
  <si>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</si>
  <si>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</si>
  <si>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</si>
  <si>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</si>
  <si>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</si>
  <si>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</si>
  <si>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</si>
  <si>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</si>
  <si>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</si>
  <si>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</si>
  <si>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</si>
  <si>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</si>
  <si>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</si>
  <si>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</si>
  <si>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</si>
  <si>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</si>
  <si>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</si>
  <si>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</si>
  <si>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</si>
  <si>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</si>
  <si>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</si>
  <si>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</si>
  <si>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</si>
  <si>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</si>
  <si>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</si>
  <si>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</si>
  <si>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</si>
  <si>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</si>
  <si>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</si>
  <si>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</si>
  <si>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</si>
  <si>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</si>
  <si>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</si>
  <si>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</si>
  <si>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</si>
  <si>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</si>
  <si>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</si>
  <si>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</si>
  <si>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</si>
  <si>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</si>
  <si>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</si>
  <si>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</si>
  <si>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</si>
  <si>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</si>
  <si>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</si>
  <si>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</si>
  <si>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</si>
  <si>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</si>
  <si>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</si>
  <si>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</si>
  <si>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</si>
  <si>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</si>
  <si>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</si>
  <si>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</si>
  <si>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</si>
  <si>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</si>
  <si>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</si>
  <si>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</si>
  <si>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</si>
  <si>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</si>
  <si>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</si>
  <si>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</si>
  <si>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</si>
  <si>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</si>
  <si>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</si>
  <si>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</si>
  <si>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</si>
  <si>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</si>
  <si>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</si>
  <si>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</si>
  <si>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</si>
  <si>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</si>
  <si>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</si>
  <si>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</si>
  <si>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</si>
  <si>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</si>
  <si>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</si>
  <si>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</si>
  <si>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</si>
  <si>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</si>
  <si>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</si>
  <si>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</si>
  <si>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</si>
  <si>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</si>
  <si>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</si>
  <si>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</si>
  <si>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</si>
  <si>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</si>
  <si>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</si>
  <si>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</si>
  <si>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</si>
  <si>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</si>
  <si>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</si>
  <si>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</si>
  <si>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</si>
  <si>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</si>
  <si>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</si>
  <si>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</si>
  <si>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</si>
  <si>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</si>
  <si>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</si>
  <si>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</si>
  <si>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</si>
  <si>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</si>
  <si>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</si>
  <si>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</si>
  <si>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</si>
  <si>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</si>
  <si>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</si>
  <si>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</si>
  <si>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</si>
  <si>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</si>
  <si>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</si>
  <si>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</si>
  <si>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</si>
  <si>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</si>
  <si>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</si>
  <si>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</si>
  <si>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</si>
  <si>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</si>
  <si>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</si>
  <si>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</si>
  <si>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</si>
  <si>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</si>
  <si>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</si>
  <si>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</si>
  <si>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</si>
  <si>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</si>
  <si>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</si>
  <si>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</si>
  <si>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</si>
  <si>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</si>
  <si>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</si>
  <si>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</si>
  <si>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</si>
  <si>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</si>
  <si>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</si>
  <si>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</si>
  <si>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</si>
  <si>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</si>
  <si>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</si>
  <si>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</si>
  <si>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</si>
  <si>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</si>
  <si>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</si>
  <si>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</si>
  <si>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</si>
  <si>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</si>
  <si>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</si>
  <si>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</si>
  <si>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</si>
  <si>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</si>
  <si>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</si>
  <si>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</si>
  <si>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</si>
  <si>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</si>
  <si>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</si>
  <si>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</si>
  <si>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</si>
  <si>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</si>
  <si>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</si>
  <si>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</si>
  <si>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</si>
  <si>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</si>
  <si>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</si>
  <si>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</si>
  <si>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</si>
  <si>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</si>
  <si>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</si>
  <si>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</si>
  <si>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</si>
  <si>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</si>
  <si>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</si>
  <si>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</si>
  <si>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</si>
  <si>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</si>
  <si>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</si>
  <si>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</si>
  <si>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</si>
  <si>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</si>
  <si>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</si>
  <si>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</si>
  <si>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</si>
  <si>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</si>
  <si>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</si>
  <si>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</si>
  <si>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</si>
  <si>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</si>
  <si>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</si>
  <si>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</si>
  <si>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</si>
  <si>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</si>
  <si>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</si>
  <si>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</si>
  <si>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</si>
  <si>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</si>
  <si>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</si>
  <si>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</si>
  <si>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</si>
  <si>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</si>
  <si>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</si>
  <si>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</si>
  <si>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</si>
  <si>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</si>
  <si>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</si>
  <si>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</si>
  <si>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</si>
  <si>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</si>
  <si>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</si>
  <si>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</si>
  <si>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</si>
  <si>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</si>
  <si>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</si>
  <si>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</si>
  <si>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</si>
  <si>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</si>
  <si>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</si>
  <si>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</si>
  <si>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</si>
  <si>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</si>
  <si>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</si>
  <si>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</si>
  <si>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</si>
  <si>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</si>
  <si>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</si>
  <si>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</si>
  <si>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</si>
  <si>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</si>
  <si>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</si>
  <si>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</si>
  <si>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</si>
  <si>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</si>
  <si>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</si>
  <si>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</si>
  <si>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</si>
  <si>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</si>
  <si>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</si>
  <si>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</si>
  <si>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</si>
  <si>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</si>
  <si>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</si>
  <si>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</si>
  <si>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</si>
  <si>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</si>
  <si>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</si>
  <si>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</si>
  <si>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</si>
  <si>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</si>
  <si>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</si>
  <si>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</si>
  <si>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</si>
  <si>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</si>
  <si>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</si>
  <si>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</si>
  <si>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</si>
  <si>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</si>
  <si>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</si>
  <si>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</si>
  <si>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</si>
  <si>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</si>
  <si>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</si>
  <si>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</si>
  <si>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</si>
  <si>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</si>
  <si>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</si>
  <si>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</si>
  <si>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</si>
  <si>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</si>
  <si>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</si>
  <si>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</si>
  <si>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</si>
  <si>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</si>
  <si>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</si>
  <si>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</si>
  <si>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</si>
  <si>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</si>
  <si>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</si>
  <si>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</si>
  <si>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</si>
  <si>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</si>
  <si>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</si>
  <si>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</si>
  <si>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</si>
  <si>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</si>
  <si>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</si>
  <si>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</si>
  <si>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</si>
  <si>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</si>
  <si>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</si>
  <si>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</si>
  <si>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</si>
  <si>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</si>
  <si>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</si>
  <si>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</si>
  <si>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</si>
  <si>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</si>
  <si>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</si>
  <si>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</si>
  <si>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</si>
  <si>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</si>
  <si>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</si>
  <si>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</si>
  <si>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</si>
  <si>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</si>
  <si>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</si>
  <si>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</si>
  <si>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</si>
  <si>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</si>
  <si>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</si>
  <si>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</si>
  <si>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</si>
  <si>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</si>
  <si>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</si>
  <si>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</si>
  <si>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</si>
  <si>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</si>
  <si>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</si>
  <si>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</si>
  <si>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</si>
  <si>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</si>
  <si>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</si>
  <si>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</si>
  <si>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</si>
  <si>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</si>
  <si>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</si>
  <si>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</si>
  <si>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</si>
  <si>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</si>
  <si>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</si>
  <si>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</si>
  <si>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</si>
  <si>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</si>
  <si>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</si>
  <si>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</si>
  <si>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</si>
  <si>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</si>
  <si>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</si>
  <si>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</si>
  <si>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</si>
  <si>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</si>
  <si>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</si>
  <si>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</si>
  <si>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</si>
  <si>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</si>
  <si>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</si>
  <si>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</si>
  <si>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</si>
  <si>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</si>
  <si>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</si>
  <si>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</si>
  <si>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</si>
  <si>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</si>
  <si>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</si>
  <si>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</si>
  <si>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</si>
  <si>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</si>
  <si>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</si>
  <si>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</si>
  <si>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</si>
  <si>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</si>
  <si>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</si>
  <si>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</si>
  <si>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</si>
  <si>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</si>
  <si>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</si>
  <si>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</si>
  <si>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</si>
  <si>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</si>
  <si>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</si>
  <si>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</si>
  <si>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</si>
  <si>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</si>
  <si>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</si>
  <si>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</si>
  <si>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</si>
  <si>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</si>
  <si>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</si>
  <si>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</si>
  <si>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</si>
  <si>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</si>
  <si>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</si>
  <si>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</si>
  <si>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</si>
  <si>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</si>
  <si>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</si>
  <si>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</si>
  <si>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</si>
  <si>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</si>
  <si>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</si>
  <si>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</si>
  <si>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</si>
  <si>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</si>
  <si>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</si>
  <si>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</si>
  <si>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</si>
  <si>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</si>
  <si>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</si>
  <si>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</si>
  <si>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</si>
  <si>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</si>
  <si>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</si>
  <si>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</si>
  <si>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</si>
  <si>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</si>
  <si>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</si>
  <si>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</si>
  <si>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</si>
  <si>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</si>
  <si>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</si>
  <si>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</si>
  <si>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</si>
  <si>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</si>
  <si>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</si>
  <si>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</si>
  <si>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</si>
  <si>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</si>
  <si>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</si>
  <si>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</si>
  <si>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</si>
  <si>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</si>
  <si>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</si>
  <si>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</si>
  <si>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</si>
  <si>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</si>
  <si>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</si>
  <si>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</si>
  <si>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</si>
  <si>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</si>
  <si>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</si>
  <si>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</si>
  <si>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</si>
  <si>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</si>
  <si>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</si>
  <si>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</si>
  <si>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</si>
  <si>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</si>
  <si>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</si>
  <si>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</si>
  <si>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</si>
  <si>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</si>
  <si>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</si>
  <si>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</si>
  <si>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</si>
  <si>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</si>
  <si>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</si>
  <si>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</si>
  <si>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</si>
  <si>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</si>
  <si>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</si>
  <si>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</si>
  <si>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</si>
  <si>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</si>
  <si>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</si>
  <si>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</si>
  <si>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</si>
  <si>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</si>
  <si>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</si>
  <si>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</si>
  <si>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</si>
  <si>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</si>
  <si>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</si>
  <si>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</si>
  <si>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</si>
  <si>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</si>
  <si>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</si>
  <si>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</si>
  <si>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</si>
  <si>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</si>
  <si>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</si>
  <si>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</si>
  <si>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</si>
  <si>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</si>
  <si>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</si>
  <si>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</si>
  <si>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</si>
  <si>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</si>
  <si>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</si>
  <si>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</si>
  <si>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</si>
  <si>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</si>
  <si>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</si>
  <si>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</si>
  <si>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</si>
  <si>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</si>
  <si>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</si>
  <si>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</si>
  <si>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</si>
  <si>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</si>
  <si>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</si>
  <si>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</si>
  <si>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</si>
  <si>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</si>
  <si>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</si>
  <si>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</si>
  <si>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</si>
  <si>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</si>
  <si>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</si>
  <si>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</si>
  <si>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</si>
  <si>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</si>
  <si>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</si>
  <si>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</si>
  <si>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</si>
  <si>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</si>
  <si>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</si>
  <si>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</si>
  <si>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</si>
  <si>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</si>
  <si>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</si>
  <si>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</si>
  <si>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</si>
  <si>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</si>
  <si>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</si>
  <si>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</si>
  <si>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</si>
  <si>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</si>
  <si>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</si>
  <si>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</si>
  <si>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</si>
  <si>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</si>
  <si>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</si>
  <si>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</si>
  <si>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</si>
  <si>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</si>
  <si>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</si>
  <si>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</si>
  <si>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</si>
  <si>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</si>
  <si>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</si>
  <si>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</si>
  <si>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</si>
  <si>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</si>
  <si>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</si>
  <si>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</si>
  <si>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</si>
  <si>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</si>
  <si>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</si>
  <si>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</si>
  <si>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</si>
  <si>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</si>
  <si>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</si>
  <si>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</si>
  <si>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</si>
  <si>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</si>
  <si>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</si>
  <si>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</si>
  <si>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</si>
  <si>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</si>
  <si>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</si>
  <si>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</si>
  <si>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</si>
  <si>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</si>
  <si>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</si>
  <si>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</si>
  <si>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</si>
  <si>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</si>
  <si>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</si>
  <si>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</si>
  <si>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</si>
  <si>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</si>
  <si>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</si>
  <si>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</si>
  <si>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</si>
  <si>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</si>
  <si>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</si>
  <si>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</si>
  <si>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</si>
  <si>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</si>
  <si>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</si>
  <si>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</si>
  <si>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</si>
  <si>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</si>
  <si>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</si>
  <si>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</si>
  <si>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</si>
  <si>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</si>
  <si>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</si>
  <si>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</si>
  <si>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</si>
  <si>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</si>
  <si>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</si>
  <si>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</si>
  <si>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</si>
  <si>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</si>
  <si>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</si>
  <si>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</si>
  <si>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</si>
  <si>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</si>
  <si>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</si>
  <si>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</si>
  <si>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</si>
  <si>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</si>
  <si>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</si>
  <si>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</si>
  <si>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</si>
  <si>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</si>
  <si>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</si>
  <si>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</si>
  <si>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</si>
  <si>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</si>
  <si>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</si>
  <si>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</si>
  <si>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</si>
  <si>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</si>
  <si>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</si>
  <si>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</si>
  <si>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</si>
  <si>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</si>
  <si>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</si>
  <si>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</si>
  <si>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</si>
  <si>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</si>
  <si>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</si>
  <si>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</si>
  <si>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</si>
  <si>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</si>
  <si>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</si>
  <si>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</si>
  <si>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</si>
  <si>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</si>
  <si>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</si>
  <si>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</si>
  <si>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</si>
  <si>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</si>
  <si>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</si>
  <si>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</si>
  <si>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</si>
  <si>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</si>
  <si>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</si>
  <si>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</si>
  <si>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</si>
  <si>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</si>
  <si>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</si>
  <si>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</si>
  <si>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</si>
  <si>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</si>
  <si>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</si>
  <si>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</si>
  <si>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</si>
  <si>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</si>
  <si>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</si>
  <si>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</si>
  <si>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</si>
  <si>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</si>
  <si>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</si>
  <si>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</si>
  <si>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</si>
  <si>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</si>
  <si>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</si>
  <si>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</si>
  <si>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</si>
  <si>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</si>
  <si>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</si>
  <si>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</si>
  <si>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</si>
  <si>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</si>
  <si>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</si>
  <si>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</si>
  <si>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</si>
  <si>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</si>
  <si>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</si>
  <si>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</si>
  <si>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</si>
  <si>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</si>
  <si>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</si>
  <si>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</si>
  <si>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</si>
  <si>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</si>
  <si>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</si>
  <si>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</si>
  <si>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</si>
  <si>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</si>
  <si>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</si>
  <si>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</si>
  <si>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</si>
  <si>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</si>
  <si>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</si>
  <si>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</si>
  <si>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</si>
  <si>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</si>
  <si>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</si>
  <si>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</si>
  <si>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</si>
  <si>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</si>
  <si>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</si>
  <si>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</si>
  <si>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</si>
  <si>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</si>
  <si>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</si>
  <si>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</si>
  <si>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</si>
  <si>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</si>
  <si>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</si>
  <si>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</si>
  <si>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</si>
  <si>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</si>
  <si>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</si>
  <si>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</si>
  <si>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</si>
  <si>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</si>
  <si>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</si>
  <si>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</si>
  <si>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</si>
  <si>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</si>
  <si>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</si>
  <si>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</si>
  <si>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</si>
  <si>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</si>
  <si>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</si>
  <si>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</si>
  <si>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</si>
  <si>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</si>
  <si>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</si>
  <si>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</si>
  <si>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</si>
  <si>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</si>
  <si>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</si>
  <si>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</si>
  <si>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</si>
  <si>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</si>
  <si>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</si>
  <si>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</si>
  <si>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</si>
  <si>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</si>
  <si>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</si>
  <si>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</si>
  <si>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</si>
  <si>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</si>
  <si>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</si>
  <si>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</si>
  <si>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</si>
  <si>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</si>
  <si>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</si>
  <si>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</si>
  <si>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</si>
  <si>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</si>
  <si>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</si>
  <si>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</si>
  <si>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</si>
  <si>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</si>
  <si>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</si>
  <si>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</si>
  <si>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</si>
  <si>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</si>
  <si>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</si>
  <si>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</si>
  <si>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</si>
  <si>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</si>
  <si>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</si>
  <si>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</si>
  <si>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</si>
  <si>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</si>
  <si>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</si>
  <si>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</si>
  <si>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</si>
  <si>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</si>
  <si>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</si>
  <si>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</si>
  <si>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</si>
  <si>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</si>
  <si>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</si>
  <si>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</si>
  <si>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</si>
  <si>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</si>
  <si>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</si>
  <si>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</si>
  <si>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</si>
  <si>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</si>
  <si>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</si>
  <si>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</si>
  <si>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</si>
  <si>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</si>
  <si>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</si>
  <si>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</si>
  <si>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</si>
  <si>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</si>
  <si>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</si>
  <si>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</si>
  <si>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</si>
  <si>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</si>
  <si>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</si>
  <si>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</si>
  <si>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</si>
  <si>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</si>
  <si>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</si>
  <si>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</si>
  <si>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</si>
  <si>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</si>
  <si>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</si>
  <si>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</si>
  <si>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</si>
  <si>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</si>
  <si>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</si>
  <si>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</si>
  <si>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</si>
  <si>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</si>
  <si>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</si>
  <si>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</si>
  <si>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</si>
  <si>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</si>
  <si>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</si>
  <si>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</si>
  <si>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</si>
  <si>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</si>
  <si>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</si>
  <si>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</si>
  <si>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</si>
  <si>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</si>
  <si>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</si>
  <si>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</si>
  <si>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</si>
  <si>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</si>
  <si>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</si>
  <si>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</si>
  <si>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</si>
  <si>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</si>
  <si>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</si>
  <si>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</si>
  <si>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</si>
  <si>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</si>
  <si>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</si>
  <si>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</si>
  <si>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</si>
  <si>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</si>
  <si>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</si>
  <si>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</si>
  <si>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</si>
  <si>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</si>
  <si>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</si>
  <si>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</si>
  <si>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</si>
  <si>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</si>
  <si>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</si>
  <si>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</si>
  <si>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</si>
  <si>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</si>
  <si>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</si>
  <si>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</si>
  <si>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</si>
  <si>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</si>
  <si>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</si>
  <si>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</si>
  <si>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</si>
  <si>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</si>
  <si>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</si>
  <si>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</si>
  <si>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</si>
  <si>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</si>
  <si>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</si>
  <si>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</si>
  <si>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</si>
  <si>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</si>
  <si>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</si>
  <si>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</si>
  <si>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</si>
  <si>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</si>
  <si>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</si>
  <si>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</si>
  <si>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</si>
  <si>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</si>
  <si>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</si>
  <si>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</si>
  <si>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</si>
  <si>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</si>
  <si>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</si>
  <si>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</si>
  <si>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</si>
  <si>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</si>
  <si>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</si>
  <si>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</si>
  <si>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</si>
  <si>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</si>
  <si>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</si>
  <si>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</si>
  <si>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</si>
  <si>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</si>
  <si>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</si>
  <si>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</si>
  <si>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</si>
  <si>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</si>
  <si>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</si>
  <si>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</si>
  <si>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</si>
  <si>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</si>
  <si>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</si>
  <si>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</si>
  <si>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</si>
  <si>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</si>
  <si>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</si>
  <si>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</si>
  <si>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</si>
  <si>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</si>
  <si>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</si>
  <si>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</si>
  <si>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</si>
  <si>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</si>
  <si>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</si>
  <si>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</si>
  <si>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</si>
  <si>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</si>
  <si>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</si>
  <si>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</si>
  <si>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</si>
  <si>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</si>
  <si>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</si>
  <si>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</si>
  <si>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</si>
  <si>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</si>
  <si>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</si>
  <si>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</si>
  <si>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</si>
  <si>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</si>
  <si>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</si>
  <si>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</si>
  <si>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</si>
  <si>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</si>
  <si>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</si>
  <si>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</si>
  <si>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</si>
  <si>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</si>
  <si>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</si>
  <si>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</si>
  <si>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</si>
  <si>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</si>
  <si>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</si>
  <si>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</si>
  <si>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</si>
  <si>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</si>
  <si>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</si>
  <si>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</si>
  <si>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</si>
  <si>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</si>
  <si>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</si>
  <si>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</si>
  <si>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</si>
  <si>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</si>
  <si>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</si>
  <si>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</si>
  <si>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</si>
  <si>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</si>
  <si>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</si>
  <si>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</si>
  <si>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</si>
  <si>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</si>
  <si>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</si>
  <si>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</si>
  <si>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</si>
  <si>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</si>
  <si>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</si>
  <si>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</si>
  <si>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</si>
  <si>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</si>
  <si>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</si>
  <si>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</si>
  <si>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</si>
  <si>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</si>
  <si>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</si>
  <si>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</si>
  <si>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</si>
  <si>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</si>
  <si>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</si>
  <si>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</si>
  <si>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</si>
  <si>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</si>
  <si>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</si>
  <si>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</si>
  <si>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</si>
  <si>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</si>
  <si>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</si>
  <si>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</si>
  <si>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</si>
  <si>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</si>
  <si>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</si>
  <si>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</si>
  <si>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</si>
  <si>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</si>
  <si>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</si>
  <si>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</si>
  <si>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</si>
  <si>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</si>
  <si>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</si>
  <si>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</si>
  <si>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</si>
  <si>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</si>
  <si>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</si>
  <si>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</si>
  <si>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</si>
  <si>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</si>
  <si>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</si>
  <si>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</si>
  <si>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</si>
  <si>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</si>
  <si>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</si>
  <si>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</si>
  <si>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</si>
  <si>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</si>
  <si>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</si>
  <si>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</si>
  <si>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</si>
  <si>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</si>
  <si>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</si>
  <si>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</si>
  <si>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</si>
  <si>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</si>
  <si>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</si>
  <si>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</si>
  <si>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</si>
  <si>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</si>
  <si>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</si>
  <si>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</si>
  <si>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</si>
  <si>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</si>
  <si>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</si>
  <si>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</si>
  <si>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</si>
  <si>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</si>
  <si>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</si>
  <si>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</si>
  <si>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</si>
  <si>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</si>
  <si>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</si>
  <si>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</si>
  <si>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</si>
  <si>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</si>
  <si>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</si>
  <si>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</si>
  <si>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</si>
  <si>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</si>
  <si>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</si>
  <si>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</si>
  <si>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</si>
  <si>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</si>
  <si>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</si>
  <si>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</si>
  <si>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</si>
  <si>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</si>
  <si>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</si>
  <si>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</si>
  <si>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</si>
  <si>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</si>
  <si>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</si>
  <si>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</si>
  <si>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</si>
  <si>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</si>
  <si>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</si>
  <si>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</si>
  <si>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</si>
  <si>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</si>
  <si>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</si>
  <si>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</si>
  <si>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</si>
  <si>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</si>
  <si>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</si>
  <si>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</si>
  <si>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</si>
  <si>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</si>
  <si>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</si>
  <si>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</si>
  <si>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</si>
  <si>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</si>
  <si>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</si>
  <si>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</si>
  <si>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</si>
  <si>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</si>
  <si>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</si>
  <si>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</si>
  <si>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</si>
  <si>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</si>
  <si>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</si>
  <si>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</si>
  <si>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</si>
  <si>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</si>
  <si>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</si>
  <si>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</si>
  <si>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</si>
  <si>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</si>
  <si>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</si>
  <si>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</si>
  <si>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</si>
  <si>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</si>
  <si>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</si>
  <si>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</si>
  <si>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</si>
  <si>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</si>
  <si>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</si>
  <si>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</si>
  <si>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</si>
  <si>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</si>
  <si>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</si>
  <si>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</si>
  <si>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</si>
  <si>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</si>
  <si>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</si>
  <si>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</si>
  <si>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</si>
  <si>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</si>
  <si>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</si>
  <si>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</si>
  <si>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</si>
  <si>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</si>
  <si>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</si>
  <si>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</si>
  <si>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</si>
  <si>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</si>
  <si>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</si>
  <si>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</si>
  <si>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</si>
  <si>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</si>
  <si>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</si>
  <si>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</si>
  <si>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</si>
  <si>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</si>
  <si>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</si>
  <si>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</si>
  <si>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</si>
  <si>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</si>
  <si>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</si>
  <si>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</si>
  <si>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</si>
  <si>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</si>
  <si>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</si>
  <si>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</si>
  <si>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</si>
  <si>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</si>
  <si>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</si>
  <si>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</si>
  <si>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</si>
  <si>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</si>
  <si>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</si>
  <si>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</si>
  <si>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</si>
  <si>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</si>
  <si>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</si>
  <si>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</si>
  <si>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</si>
  <si>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</si>
  <si>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</si>
  <si>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</si>
  <si>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</si>
  <si>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</si>
  <si>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</si>
  <si>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</si>
  <si>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</si>
  <si>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</si>
  <si>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</si>
  <si>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</si>
  <si>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</si>
  <si>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</si>
  <si>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</si>
  <si>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</si>
  <si>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</si>
  <si>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</si>
  <si>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</si>
  <si>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</si>
  <si>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</si>
  <si>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</si>
  <si>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</si>
  <si>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</si>
  <si>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</si>
  <si>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</si>
  <si>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</si>
  <si>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</si>
  <si>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</si>
  <si>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</si>
  <si>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</si>
  <si>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</si>
  <si>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</si>
  <si>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</si>
  <si>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</si>
  <si>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</si>
  <si>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</si>
  <si>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</si>
  <si>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</si>
  <si>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</si>
  <si>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</si>
  <si>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</si>
  <si>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</si>
  <si>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</si>
  <si>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</si>
  <si>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</si>
  <si>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</si>
  <si>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</si>
  <si>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</si>
  <si>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</si>
  <si>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</si>
  <si>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</si>
  <si>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</si>
  <si>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</si>
  <si>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</si>
  <si>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</si>
  <si>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</si>
  <si>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</si>
  <si>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</si>
  <si>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</si>
  <si>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</si>
  <si>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</si>
  <si>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</si>
  <si>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</si>
  <si>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</si>
  <si>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</si>
  <si>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</si>
  <si>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</si>
  <si>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</si>
  <si>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</si>
  <si>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</si>
  <si>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</si>
  <si>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</si>
  <si>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</si>
  <si>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</si>
  <si>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</si>
  <si>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</si>
  <si>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</si>
  <si>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</si>
  <si>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</si>
  <si>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</si>
  <si>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</si>
  <si>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</si>
  <si>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</si>
  <si>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</si>
  <si>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</si>
  <si>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</si>
  <si>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</si>
  <si>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</si>
  <si>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</si>
  <si>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</si>
  <si>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</si>
  <si>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</si>
  <si>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</si>
  <si>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</si>
  <si>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</si>
  <si>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</si>
  <si>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</si>
  <si>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</si>
  <si>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</si>
  <si>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</si>
  <si>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</si>
  <si>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</si>
  <si>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</si>
  <si>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</si>
  <si>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</si>
  <si>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</si>
  <si>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</si>
  <si>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</si>
  <si>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</si>
  <si>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</si>
  <si>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</si>
  <si>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</si>
  <si>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</si>
  <si>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</si>
  <si>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</si>
  <si>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</si>
  <si>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</si>
  <si>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</si>
  <si>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</si>
  <si>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</si>
  <si>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</si>
  <si>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</si>
  <si>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</si>
  <si>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</si>
  <si>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</si>
  <si>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</si>
  <si>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</si>
  <si>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</si>
  <si>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</si>
  <si>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</si>
  <si>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</si>
  <si>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</si>
  <si>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</si>
  <si>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</si>
  <si>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</si>
  <si>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</si>
  <si>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</si>
  <si>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</si>
  <si>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</si>
  <si>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</si>
  <si>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</si>
  <si>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</si>
  <si>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</si>
  <si>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</si>
  <si>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</si>
  <si>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</si>
  <si>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</si>
  <si>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</si>
  <si>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</si>
  <si>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</si>
  <si>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</si>
  <si>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</si>
  <si>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</si>
  <si>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</si>
  <si>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</si>
  <si>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</si>
  <si>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</si>
  <si>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</si>
  <si>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</si>
  <si>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</si>
  <si>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</si>
  <si>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</si>
  <si>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</si>
  <si>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</si>
  <si>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</si>
  <si>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</si>
  <si>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</si>
  <si>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</si>
  <si>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</si>
  <si>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</si>
  <si>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</si>
  <si>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</si>
  <si>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</si>
  <si>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</si>
  <si>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</si>
  <si>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</si>
  <si>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</si>
  <si>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</si>
  <si>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</si>
  <si>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</si>
  <si>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</si>
  <si>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</si>
  <si>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</si>
  <si>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</si>
  <si>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</si>
  <si>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</si>
  <si>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</si>
  <si>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</si>
  <si>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</si>
  <si>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</si>
  <si>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</si>
  <si>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</si>
  <si>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</si>
  <si>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</si>
  <si>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</si>
  <si>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</si>
  <si>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</si>
  <si>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</si>
  <si>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</si>
  <si>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</si>
  <si>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</si>
  <si>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</si>
  <si>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</si>
  <si>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</si>
  <si>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</si>
  <si>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</si>
  <si>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</si>
  <si>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</si>
  <si>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</si>
  <si>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</si>
  <si>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</si>
  <si>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</si>
  <si>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</si>
  <si>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</si>
  <si>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</si>
  <si>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</si>
  <si>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</si>
  <si>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</si>
  <si>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</si>
  <si>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</si>
  <si>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</si>
  <si>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</si>
  <si>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</si>
  <si>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</si>
  <si>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</si>
  <si>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</si>
  <si>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</si>
  <si>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</si>
  <si>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</si>
  <si>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</si>
  <si>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</si>
  <si>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</si>
  <si>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</si>
  <si>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</si>
  <si>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</si>
  <si>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</si>
  <si>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</si>
  <si>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</si>
  <si>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</si>
  <si>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</si>
  <si>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</si>
  <si>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</si>
  <si>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</si>
  <si>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</si>
  <si>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</si>
  <si>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</si>
  <si>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</si>
  <si>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</si>
  <si>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</si>
  <si>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</si>
  <si>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</si>
  <si>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</si>
  <si>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</si>
  <si>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</si>
  <si>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</si>
  <si>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</si>
  <si>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</si>
  <si>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</si>
  <si>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</si>
  <si>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</si>
  <si>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</si>
  <si>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</si>
  <si>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</si>
  <si>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</si>
  <si>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</si>
  <si>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</si>
  <si>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</si>
  <si>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</si>
  <si>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</si>
  <si>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</si>
  <si>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</si>
  <si>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</si>
  <si>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</si>
  <si>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</si>
  <si>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</si>
  <si>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</si>
  <si>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</si>
  <si>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</si>
  <si>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</si>
  <si>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</si>
  <si>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</si>
  <si>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</si>
  <si>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</si>
  <si>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</si>
  <si>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</si>
  <si>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</si>
  <si>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</si>
  <si>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</si>
  <si>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</si>
  <si>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</si>
  <si>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</si>
  <si>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</si>
  <si>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</si>
  <si>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</si>
  <si>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</si>
  <si>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</si>
  <si>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</si>
  <si>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</si>
  <si>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</si>
  <si>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</si>
  <si>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</si>
  <si>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</si>
  <si>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</si>
  <si>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</si>
  <si>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</si>
  <si>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</si>
  <si>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</si>
  <si>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</si>
  <si>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</si>
  <si>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</si>
  <si>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</si>
  <si>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</si>
  <si>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</si>
  <si>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</si>
  <si>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</si>
  <si>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</si>
  <si>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</si>
  <si>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</si>
  <si>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</si>
  <si>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</si>
  <si>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</si>
  <si>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</si>
  <si>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</si>
  <si>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</si>
  <si>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</si>
  <si>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</si>
  <si>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</si>
  <si>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</si>
  <si>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</si>
  <si>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</si>
  <si>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</si>
  <si>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</si>
  <si>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</si>
  <si>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</si>
  <si>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</si>
  <si>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</si>
  <si>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</si>
  <si>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</si>
  <si>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</si>
  <si>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</si>
  <si>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</si>
  <si>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</si>
  <si>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</si>
  <si>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</si>
  <si>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</si>
  <si>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</si>
  <si>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</si>
  <si>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</si>
  <si>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</si>
  <si>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</si>
  <si>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</si>
  <si>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</si>
  <si>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</si>
  <si>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</si>
  <si>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</si>
  <si>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</si>
  <si>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</si>
  <si>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</si>
  <si>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</si>
  <si>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</si>
  <si>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</si>
  <si>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</si>
  <si>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</si>
  <si>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</si>
  <si>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</si>
  <si>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</si>
  <si>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</si>
  <si>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</si>
  <si>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</si>
  <si>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</si>
  <si>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</si>
  <si>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</si>
  <si>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</si>
  <si>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</si>
  <si>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</si>
  <si>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</si>
  <si>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</si>
  <si>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</si>
  <si>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</si>
  <si>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</si>
  <si>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</si>
  <si>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</si>
  <si>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</si>
  <si>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</si>
  <si>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</si>
  <si>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</si>
  <si>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</si>
  <si>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</si>
  <si>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</si>
  <si>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</si>
  <si>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</si>
  <si>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</si>
  <si>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</si>
  <si>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</si>
  <si>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</si>
  <si>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</si>
  <si>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</si>
  <si>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</si>
  <si>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</si>
  <si>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</si>
  <si>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</si>
  <si>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</si>
  <si>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</si>
  <si>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</si>
  <si>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</si>
  <si>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</si>
  <si>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</si>
  <si>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</si>
  <si>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</si>
  <si>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</si>
  <si>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</si>
  <si>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</si>
  <si>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</si>
  <si>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</si>
  <si>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</si>
  <si>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</si>
  <si>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</si>
  <si>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</si>
  <si>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</si>
  <si>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</si>
  <si>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</si>
  <si>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</si>
  <si>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</si>
  <si>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</si>
  <si>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</si>
  <si>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</si>
  <si>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</si>
  <si>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</si>
  <si>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</si>
  <si>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</si>
  <si>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</si>
  <si>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</si>
  <si>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</si>
  <si>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</si>
  <si>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</si>
  <si>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</si>
  <si>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</si>
  <si>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</si>
  <si>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</si>
  <si>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</si>
  <si>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</si>
  <si>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</si>
  <si>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</si>
  <si>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</si>
  <si>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</si>
  <si>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</si>
  <si>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</si>
  <si>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</si>
  <si>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</si>
  <si>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</si>
  <si>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</si>
  <si>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</si>
  <si>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</si>
  <si>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</si>
  <si>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</si>
  <si>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</si>
  <si>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</si>
  <si>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</si>
  <si>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</si>
  <si>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</si>
  <si>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</si>
  <si>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</si>
  <si>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</si>
  <si>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</si>
  <si>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</si>
  <si>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</si>
  <si>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</si>
  <si>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</si>
  <si>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</si>
  <si>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</si>
  <si>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</si>
  <si>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</si>
  <si>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</si>
  <si>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</si>
  <si>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</si>
  <si>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</si>
  <si>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</si>
  <si>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</si>
  <si>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</si>
  <si>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</si>
  <si>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</si>
  <si>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</si>
  <si>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</si>
  <si>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</si>
  <si>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</si>
  <si>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</si>
  <si>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</si>
  <si>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</si>
  <si>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</si>
  <si>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</si>
  <si>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</si>
  <si>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</si>
  <si>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</si>
  <si>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</si>
  <si>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</si>
  <si>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</si>
  <si>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</si>
  <si>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</si>
  <si>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</si>
  <si>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</si>
  <si>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</si>
  <si>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</si>
  <si>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</si>
  <si>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</si>
  <si>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</si>
  <si>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</si>
  <si>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</si>
  <si>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</si>
  <si>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</si>
  <si>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</si>
  <si>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</si>
  <si>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</si>
  <si>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</si>
  <si>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</si>
  <si>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</si>
  <si>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</si>
  <si>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</si>
  <si>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</si>
  <si>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</si>
  <si>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</si>
  <si>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</si>
  <si>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</si>
  <si>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</si>
  <si>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</si>
  <si>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</si>
  <si>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</si>
  <si>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</si>
  <si>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</si>
  <si>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</si>
  <si>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</si>
  <si>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</si>
  <si>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</si>
  <si>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</si>
  <si>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</si>
  <si>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</si>
  <si>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</si>
  <si>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</si>
  <si>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</si>
  <si>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</si>
  <si>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</si>
  <si>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</si>
  <si>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</si>
  <si>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</si>
  <si>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</si>
  <si>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</si>
  <si>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</si>
  <si>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</si>
  <si>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</si>
  <si>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</si>
  <si>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</si>
  <si>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</si>
  <si>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</si>
  <si>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</si>
  <si>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</si>
  <si>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</si>
  <si>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</si>
  <si>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</si>
  <si>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</si>
  <si>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</si>
  <si>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</si>
  <si>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</si>
  <si>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</si>
  <si>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</si>
  <si>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</si>
  <si>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</si>
  <si>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</si>
  <si>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</si>
  <si>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</si>
  <si>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</si>
  <si>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</si>
  <si>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</si>
  <si>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</si>
  <si>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</si>
  <si>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</si>
  <si>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</si>
  <si>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</si>
  <si>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</si>
  <si>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</si>
  <si>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</si>
  <si>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</si>
  <si>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</si>
  <si>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</si>
  <si>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</si>
  <si>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</si>
  <si>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</si>
  <si>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</si>
  <si>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</si>
  <si>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</si>
  <si>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</si>
  <si>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</si>
  <si>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</si>
  <si>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</si>
  <si>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</si>
  <si>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</si>
  <si>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</si>
  <si>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</si>
  <si>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</si>
  <si>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</si>
  <si>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</si>
  <si>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</si>
  <si>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</si>
  <si>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</si>
  <si>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</si>
  <si>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</si>
  <si>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</si>
  <si>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</si>
  <si>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</si>
  <si>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</si>
  <si>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</si>
  <si>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</si>
  <si>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</si>
  <si>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</si>
  <si>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</si>
  <si>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</si>
  <si>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</si>
  <si>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</si>
  <si>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</si>
  <si>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</si>
  <si>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</si>
  <si>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</si>
  <si>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</si>
  <si>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</si>
  <si>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</si>
  <si>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</si>
  <si>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</si>
  <si>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</si>
  <si>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</si>
  <si>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</si>
  <si>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</si>
  <si>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</si>
  <si>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</si>
  <si>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</si>
  <si>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</si>
  <si>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</si>
  <si>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</si>
  <si>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</si>
  <si>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</si>
  <si>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</si>
  <si>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</si>
  <si>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</si>
  <si>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</si>
  <si>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</si>
  <si>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</si>
  <si>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</si>
  <si>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</si>
  <si>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</si>
  <si>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</si>
  <si>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</si>
  <si>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</si>
  <si>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</si>
  <si>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</si>
  <si>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</si>
  <si>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</si>
  <si>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</si>
  <si>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</si>
  <si>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</si>
  <si>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</si>
  <si>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</si>
  <si>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</si>
  <si>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</si>
  <si>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</si>
  <si>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</si>
  <si>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</si>
  <si>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</si>
  <si>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</si>
  <si>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</si>
  <si>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</si>
  <si>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</si>
  <si>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</si>
  <si>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</si>
  <si>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</si>
  <si>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</si>
  <si>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</si>
  <si>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</si>
  <si>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</si>
  <si>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</si>
  <si>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</si>
  <si>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</si>
  <si>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</si>
  <si>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</si>
  <si>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</si>
  <si>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</si>
  <si>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</si>
  <si>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</si>
  <si>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</si>
  <si>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</si>
  <si>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</si>
  <si>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</si>
  <si>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</si>
  <si>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</si>
  <si>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</si>
  <si>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</si>
  <si>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</si>
  <si>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</si>
  <si>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</si>
  <si>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</si>
  <si>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</si>
  <si>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</si>
  <si>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</si>
  <si>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</si>
  <si>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</si>
  <si>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</si>
  <si>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</si>
  <si>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</si>
  <si>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</si>
  <si>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</si>
  <si>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</si>
  <si>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</si>
  <si>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</si>
  <si>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</si>
  <si>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</si>
  <si>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</si>
  <si>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</si>
  <si>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</si>
  <si>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</si>
  <si>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</si>
  <si>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</si>
  <si>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</si>
  <si>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</si>
  <si>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</si>
  <si>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</si>
  <si>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</si>
  <si>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</si>
  <si>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</si>
  <si>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</si>
  <si>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</si>
  <si>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</si>
  <si>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</si>
  <si>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</si>
  <si>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</si>
  <si>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</si>
  <si>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</si>
  <si>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</si>
  <si>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</si>
  <si>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</si>
  <si>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</si>
  <si>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</si>
  <si>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</si>
  <si>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</si>
  <si>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</si>
  <si>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</si>
  <si>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</si>
  <si>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</si>
  <si>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</si>
  <si>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</si>
  <si>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</si>
  <si>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</si>
  <si>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</si>
  <si>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</si>
  <si>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</si>
  <si>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</si>
  <si>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</si>
  <si>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</si>
  <si>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</si>
  <si>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</si>
  <si>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</si>
  <si>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</si>
  <si>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</si>
  <si>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</si>
  <si>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</si>
  <si>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</si>
  <si>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</si>
  <si>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</si>
  <si>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</si>
  <si>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</si>
  <si>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</si>
  <si>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</si>
  <si>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</si>
  <si>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</si>
  <si>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</si>
  <si>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</si>
  <si>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</si>
  <si>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</si>
  <si>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</si>
  <si>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</si>
  <si>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</si>
  <si>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</si>
  <si>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</si>
  <si>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</si>
  <si>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</si>
  <si>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</si>
  <si>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</si>
  <si>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</si>
  <si>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</si>
  <si>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</si>
  <si>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</si>
  <si>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</si>
  <si>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</si>
  <si>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</si>
  <si>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</si>
  <si>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</si>
  <si>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</si>
  <si>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</si>
  <si>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</si>
  <si>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</si>
  <si>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</si>
  <si>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</si>
  <si>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</si>
  <si>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</si>
  <si>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</si>
  <si>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</si>
  <si>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</si>
  <si>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</si>
  <si>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</si>
  <si>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</si>
  <si>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</si>
  <si>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</si>
  <si>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</si>
  <si>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</si>
  <si>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</si>
  <si>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</si>
  <si>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</si>
  <si>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</si>
  <si>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</si>
  <si>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</si>
  <si>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</si>
  <si>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</si>
  <si>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</si>
  <si>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</si>
  <si>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</si>
  <si>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</si>
  <si>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</si>
  <si>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</si>
  <si>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</si>
  <si>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</si>
  <si>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</si>
  <si>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</si>
  <si>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</si>
  <si>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</si>
  <si>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</si>
  <si>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</si>
  <si>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</si>
  <si>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</si>
  <si>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</si>
  <si>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</si>
  <si>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</si>
  <si>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</si>
  <si>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</si>
  <si>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</si>
  <si>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</si>
  <si>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</si>
  <si>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</si>
  <si>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</si>
  <si>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</si>
  <si>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</si>
  <si>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</si>
  <si>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</si>
  <si>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</si>
  <si>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</si>
  <si>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</si>
  <si>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</si>
  <si>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</si>
  <si>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</si>
  <si>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</si>
  <si>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</si>
  <si>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</si>
  <si>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</si>
  <si>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</si>
  <si>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</si>
  <si>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</si>
  <si>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</si>
  <si>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</si>
  <si>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</si>
  <si>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</si>
  <si>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</si>
  <si>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</si>
  <si>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</si>
  <si>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</si>
  <si>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</si>
  <si>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</si>
  <si>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</si>
  <si>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</si>
  <si>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</si>
  <si>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</si>
  <si>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</si>
  <si>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</si>
  <si>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</si>
  <si>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</si>
  <si>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</si>
  <si>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</si>
  <si>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</si>
  <si>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</si>
  <si>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</si>
  <si>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</si>
  <si>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</si>
  <si>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</si>
  <si>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</si>
  <si>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</si>
  <si>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</si>
  <si>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</si>
  <si>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</si>
  <si>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</si>
  <si>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</si>
  <si>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</si>
  <si>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</si>
  <si>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</si>
  <si>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</si>
  <si>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</si>
  <si>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</si>
  <si>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</si>
  <si>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</si>
  <si>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</si>
  <si>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</si>
  <si>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</si>
  <si>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</si>
  <si>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</si>
  <si>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</si>
  <si>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</si>
  <si>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</si>
  <si>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</si>
  <si>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</si>
  <si>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</si>
  <si>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</si>
  <si>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</si>
  <si>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</si>
  <si>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</si>
  <si>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</si>
  <si>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</si>
  <si>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</si>
  <si>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</si>
  <si>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</si>
  <si>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</si>
  <si>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</si>
  <si>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</si>
  <si>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</si>
  <si>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</si>
  <si>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</si>
  <si>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</si>
  <si>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</si>
  <si>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</si>
  <si>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</si>
  <si>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</si>
  <si>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</si>
  <si>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</si>
  <si>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</si>
  <si>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</si>
  <si>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</si>
  <si>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</si>
  <si>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</si>
  <si>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</si>
  <si>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</si>
  <si>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</si>
  <si>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</si>
  <si>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</si>
  <si>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</si>
  <si>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</si>
  <si>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</si>
  <si>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</si>
  <si>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</si>
  <si>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</si>
  <si>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</si>
  <si>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</si>
  <si>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</si>
  <si>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</si>
  <si>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</si>
  <si>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</si>
  <si>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</si>
  <si>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</si>
  <si>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</si>
  <si>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</si>
  <si>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</si>
  <si>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</si>
  <si>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</si>
  <si>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</si>
  <si>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</si>
  <si>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</si>
  <si>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</si>
  <si>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</si>
  <si>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</si>
  <si>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</si>
  <si>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</si>
  <si>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</si>
  <si>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</si>
  <si>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</si>
  <si>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</si>
  <si>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</si>
  <si>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</si>
  <si>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</si>
  <si>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</si>
  <si>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</si>
  <si>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</si>
  <si>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</si>
  <si>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</si>
  <si>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</si>
  <si>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</si>
  <si>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</si>
  <si>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</si>
  <si>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</si>
  <si>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</si>
  <si>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</si>
  <si>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</si>
  <si>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</si>
  <si>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</si>
  <si>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</si>
  <si>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</si>
  <si>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</si>
  <si>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</si>
  <si>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</si>
  <si>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</si>
  <si>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</si>
  <si>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</si>
  <si>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</si>
  <si>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</si>
  <si>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</si>
  <si>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</si>
  <si>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</si>
  <si>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</si>
  <si>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</si>
  <si>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</si>
  <si>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</si>
  <si>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</si>
  <si>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</si>
  <si>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</si>
  <si>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</si>
  <si>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</si>
  <si>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</si>
  <si>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</si>
  <si>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</si>
  <si>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</si>
  <si>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</si>
  <si>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</si>
  <si>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</si>
  <si>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</si>
  <si>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</si>
  <si>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</si>
  <si>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</si>
  <si>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</si>
  <si>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</si>
  <si>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</si>
  <si>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</si>
  <si>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</si>
  <si>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</si>
  <si>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</si>
  <si>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</si>
  <si>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</si>
  <si>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</si>
  <si>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</si>
  <si>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</si>
  <si>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</si>
  <si>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</si>
  <si>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</si>
  <si>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</si>
  <si>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</si>
  <si>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</si>
  <si>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</si>
  <si>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</si>
  <si>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</si>
  <si>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</si>
  <si>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</si>
  <si>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</si>
  <si>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</si>
  <si>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</si>
  <si>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</si>
  <si>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</si>
  <si>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</si>
  <si>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</si>
  <si>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</si>
  <si>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</si>
  <si>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</si>
  <si>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</si>
  <si>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</si>
  <si>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</si>
  <si>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</si>
  <si>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</si>
  <si>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</si>
  <si>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</si>
  <si>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</si>
  <si>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</si>
  <si>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</si>
  <si>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</si>
  <si>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</si>
  <si>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</si>
  <si>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</si>
  <si>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</si>
  <si>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</si>
  <si>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</si>
  <si>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</si>
  <si>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</si>
  <si>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</si>
  <si>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</si>
  <si>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</si>
  <si>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</si>
  <si>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</si>
  <si>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</si>
  <si>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</si>
  <si>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</si>
  <si>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</si>
  <si>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</si>
  <si>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</si>
  <si>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</si>
  <si>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</si>
  <si>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</si>
  <si>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</si>
  <si>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</si>
  <si>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</si>
  <si>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</si>
  <si>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</si>
  <si>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</si>
  <si>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</si>
  <si>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</si>
  <si>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</si>
  <si>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</si>
  <si>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</si>
  <si>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</si>
  <si>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</si>
  <si>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</si>
  <si>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</si>
  <si>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</si>
  <si>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</si>
  <si>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</si>
  <si>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</si>
  <si>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</si>
  <si>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</si>
  <si>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</si>
  <si>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</si>
  <si>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</si>
  <si>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</si>
  <si>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</si>
  <si>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</si>
  <si>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</si>
  <si>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</si>
  <si>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</si>
  <si>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</si>
  <si>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</si>
  <si>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</si>
  <si>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</si>
  <si>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</si>
  <si>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</si>
  <si>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</si>
  <si>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</si>
  <si>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</si>
  <si>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</si>
  <si>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</si>
  <si>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</si>
  <si>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</si>
  <si>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</si>
  <si>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</si>
  <si>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</si>
  <si>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</si>
  <si>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</si>
  <si>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</si>
  <si>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</si>
  <si>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</si>
  <si>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</si>
  <si>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</si>
  <si>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</si>
  <si>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</si>
  <si>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</si>
  <si>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</si>
  <si>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</si>
  <si>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</si>
  <si>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</si>
  <si>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</si>
  <si>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</si>
  <si>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</si>
  <si>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</si>
  <si>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</si>
  <si>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</si>
  <si>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</si>
  <si>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</si>
  <si>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</si>
  <si>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</si>
  <si>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</si>
  <si>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</si>
  <si>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</si>
  <si>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</si>
  <si>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</si>
  <si>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</si>
  <si>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</si>
  <si>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</si>
  <si>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</si>
  <si>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</si>
  <si>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</si>
  <si>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</si>
  <si>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</si>
  <si>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</si>
  <si>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</si>
  <si>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</si>
  <si>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</si>
  <si>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</si>
  <si>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</si>
  <si>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</si>
  <si>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</si>
  <si>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</si>
  <si>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</si>
  <si>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</si>
  <si>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</si>
  <si>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</si>
  <si>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</si>
  <si>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</si>
  <si>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</si>
  <si>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</si>
  <si>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</si>
  <si>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</si>
  <si>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</si>
  <si>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</si>
  <si>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</si>
  <si>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</si>
  <si>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</si>
  <si>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</si>
  <si>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</si>
  <si>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</si>
  <si>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</si>
  <si>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</si>
  <si>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</si>
  <si>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</si>
  <si>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</si>
  <si>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</si>
  <si>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</si>
  <si>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</si>
  <si>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</si>
  <si>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</si>
  <si>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</si>
  <si>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</si>
  <si>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</si>
  <si>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</si>
  <si>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</si>
  <si>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</si>
  <si>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</si>
  <si>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</si>
  <si>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</si>
  <si>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</si>
  <si>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</si>
  <si>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</si>
  <si>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</si>
  <si>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</si>
  <si>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</si>
  <si>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</si>
  <si>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</si>
  <si>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</si>
  <si>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</si>
  <si>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</si>
  <si>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</si>
  <si>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</si>
  <si>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</si>
  <si>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</si>
  <si>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</si>
  <si>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</si>
  <si>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</si>
  <si>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</si>
  <si>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</si>
  <si>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</si>
  <si>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</si>
  <si>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</si>
  <si>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</si>
  <si>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</si>
  <si>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</si>
  <si>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</si>
  <si>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</si>
  <si>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</si>
  <si>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</si>
  <si>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</si>
  <si>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</si>
  <si>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</si>
  <si>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</si>
  <si>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</si>
  <si>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</si>
  <si>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</si>
  <si>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</si>
  <si>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</si>
  <si>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</si>
  <si>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</si>
  <si>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</si>
  <si>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</si>
  <si>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</si>
  <si>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</si>
  <si>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</si>
  <si>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</si>
  <si>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</si>
  <si>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</si>
  <si>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</si>
  <si>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</si>
  <si>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</si>
  <si>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</si>
  <si>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</si>
  <si>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</si>
  <si>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</si>
  <si>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</si>
  <si>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</si>
  <si>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</si>
  <si>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</si>
  <si>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</si>
  <si>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</si>
  <si>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</si>
  <si>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</si>
  <si>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</si>
  <si>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</si>
  <si>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</si>
  <si>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</si>
  <si>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</si>
  <si>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</si>
  <si>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</si>
  <si>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</si>
  <si>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</si>
  <si>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</si>
  <si>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</si>
  <si>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</si>
  <si>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</si>
  <si>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</si>
  <si>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</si>
  <si>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</si>
  <si>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</si>
  <si>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</si>
  <si>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</si>
  <si>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</si>
  <si>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</si>
  <si>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</si>
  <si>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</si>
  <si>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</si>
  <si>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</si>
  <si>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</si>
  <si>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</si>
  <si>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</si>
  <si>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</si>
  <si>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</si>
  <si>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</si>
  <si>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</si>
  <si>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</si>
  <si>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</si>
  <si>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</si>
  <si>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</si>
  <si>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</si>
  <si>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</si>
  <si>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</si>
  <si>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</si>
  <si>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</si>
  <si>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</si>
  <si>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</si>
  <si>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</si>
  <si>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</si>
  <si>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</si>
  <si>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</si>
  <si>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</si>
  <si>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</si>
  <si>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</si>
  <si>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</si>
  <si>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</si>
  <si>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</si>
  <si>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</si>
  <si>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</si>
  <si>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</si>
  <si>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</si>
  <si>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</si>
  <si>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</si>
  <si>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</si>
  <si>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</si>
  <si>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</si>
  <si>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</si>
  <si>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</si>
  <si>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</si>
  <si>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</si>
  <si>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</si>
  <si>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</si>
  <si>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</si>
  <si>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</si>
  <si>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</si>
  <si>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</si>
  <si>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</si>
  <si>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</si>
  <si>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</si>
  <si>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</si>
  <si>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</si>
  <si>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</si>
  <si>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</si>
  <si>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</si>
  <si>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</si>
  <si>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</si>
  <si>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</si>
  <si>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</si>
  <si>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</si>
  <si>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</si>
  <si>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</si>
  <si>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</si>
  <si>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</si>
  <si>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</si>
  <si>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</si>
  <si>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</si>
  <si>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</si>
  <si>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</si>
  <si>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</si>
  <si>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</si>
  <si>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</si>
  <si>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</si>
  <si>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</si>
  <si>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</si>
  <si>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</si>
  <si>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</si>
  <si>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</si>
  <si>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</si>
  <si>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</si>
  <si>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</si>
  <si>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</si>
  <si>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</si>
  <si>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</si>
  <si>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</si>
  <si>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</si>
  <si>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</si>
  <si>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</si>
  <si>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</si>
  <si>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</si>
  <si>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</si>
  <si>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</si>
  <si>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</si>
  <si>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</si>
  <si>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</si>
  <si>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</si>
  <si>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</si>
  <si>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</si>
  <si>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</si>
  <si>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</si>
  <si>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</si>
  <si>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</si>
  <si>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</si>
  <si>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</si>
  <si>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</si>
  <si>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</si>
  <si>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</si>
  <si>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</si>
  <si>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</si>
  <si>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</si>
  <si>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</si>
  <si>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</si>
  <si>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</si>
  <si>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</si>
  <si>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</si>
  <si>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</si>
  <si>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</si>
  <si>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</si>
  <si>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</si>
  <si>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</si>
  <si>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</si>
  <si>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</si>
  <si>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</si>
  <si>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</si>
  <si>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</si>
  <si>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</si>
  <si>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</si>
  <si>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</si>
  <si>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</si>
  <si>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</si>
  <si>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</si>
  <si>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</si>
  <si>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</si>
  <si>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</si>
  <si>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</si>
  <si>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</si>
  <si>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</si>
  <si>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</si>
  <si>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</si>
  <si>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</si>
  <si>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</si>
  <si>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</si>
  <si>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</si>
  <si>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</si>
  <si>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</si>
  <si>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</si>
  <si>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</si>
  <si>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</si>
  <si>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</si>
  <si>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</si>
  <si>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</si>
  <si>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</si>
  <si>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</si>
  <si>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</si>
  <si>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</si>
  <si>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</si>
  <si>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</si>
  <si>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</si>
  <si>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</si>
  <si>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</si>
  <si>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</si>
  <si>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</si>
  <si>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</si>
  <si>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</si>
  <si>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</si>
  <si>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</si>
  <si>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</si>
  <si>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</si>
  <si>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</si>
  <si>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</si>
  <si>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</si>
  <si>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</si>
  <si>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</si>
  <si>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</si>
  <si>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</si>
  <si>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</si>
  <si>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</si>
  <si>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</si>
  <si>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</si>
  <si>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</si>
  <si>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</si>
  <si>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</si>
  <si>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</si>
  <si>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</si>
  <si>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</si>
  <si>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</si>
  <si>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</si>
  <si>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</si>
  <si>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</si>
  <si>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</si>
  <si>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</si>
  <si>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</si>
  <si>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</si>
  <si>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</si>
  <si>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</si>
  <si>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</si>
  <si>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</si>
  <si>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</si>
  <si>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</si>
  <si>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</si>
  <si>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</si>
  <si>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</si>
  <si>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</si>
  <si>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</si>
  <si>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</si>
  <si>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</si>
  <si>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</si>
  <si>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</si>
  <si>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</si>
  <si>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</si>
  <si>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</si>
  <si>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</si>
  <si>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</si>
  <si>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</si>
  <si>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</si>
  <si>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</si>
  <si>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</si>
  <si>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</si>
  <si>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</si>
  <si>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</si>
  <si>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</si>
  <si>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</si>
  <si>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</si>
  <si>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</si>
  <si>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</si>
  <si>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</si>
  <si>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</si>
  <si>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</si>
  <si>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</si>
  <si>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</si>
  <si>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</si>
  <si>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</si>
  <si>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</si>
  <si>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</si>
  <si>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</si>
  <si>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</si>
  <si>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</si>
  <si>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</si>
  <si>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</si>
  <si>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</si>
  <si>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</si>
  <si>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</si>
  <si>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</si>
  <si>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</si>
  <si>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</si>
  <si>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</si>
  <si>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</si>
  <si>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</si>
  <si>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</si>
  <si>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</si>
  <si>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</si>
  <si>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</si>
  <si>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</si>
  <si>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</si>
  <si>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</si>
  <si>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</si>
  <si>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</si>
  <si>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</si>
  <si>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</si>
  <si>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</si>
  <si>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</si>
  <si>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</si>
  <si>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</si>
  <si>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</si>
  <si>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</si>
  <si>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</si>
  <si>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</si>
  <si>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</si>
  <si>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</si>
  <si>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</si>
  <si>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</si>
  <si>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</si>
  <si>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</si>
  <si>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</si>
  <si>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</si>
  <si>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</si>
  <si>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</si>
  <si>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</si>
  <si>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</si>
  <si>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</si>
  <si>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</si>
  <si>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</si>
  <si>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</si>
  <si>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</si>
  <si>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</si>
  <si>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</si>
  <si>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</si>
  <si>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</si>
  <si>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</si>
  <si>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</si>
  <si>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</si>
  <si>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</si>
  <si>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</si>
  <si>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</si>
  <si>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</si>
  <si>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</si>
  <si>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</si>
  <si>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</si>
  <si>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</si>
  <si>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</si>
  <si>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</si>
  <si>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</si>
  <si>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</si>
  <si>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</si>
  <si>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</si>
  <si>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</si>
  <si>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</si>
  <si>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</si>
  <si>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</si>
  <si>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</si>
  <si>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</si>
  <si>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</si>
  <si>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</si>
  <si>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</si>
  <si>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</si>
  <si>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</si>
  <si>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</si>
  <si>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</si>
  <si>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</si>
  <si>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</si>
  <si>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</si>
  <si>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</si>
  <si>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</si>
  <si>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</si>
  <si>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</si>
  <si>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</si>
  <si>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</si>
  <si>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</si>
  <si>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</si>
  <si>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</si>
  <si>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</si>
  <si>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</si>
  <si>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</si>
  <si>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</si>
  <si>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</si>
  <si>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</si>
  <si>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</si>
  <si>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</si>
  <si>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</si>
  <si>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</si>
  <si>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</si>
  <si>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</si>
  <si>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</si>
  <si>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</si>
  <si>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</si>
  <si>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</si>
  <si>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</si>
  <si>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</si>
  <si>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</si>
  <si>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</si>
  <si>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</si>
  <si>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</si>
  <si>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</si>
  <si>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</si>
  <si>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</si>
  <si>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</si>
  <si>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</si>
  <si>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</si>
  <si>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</si>
  <si>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</si>
  <si>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</si>
  <si>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</si>
  <si>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</si>
  <si>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</si>
  <si>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</si>
  <si>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</si>
  <si>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</si>
  <si>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</si>
  <si>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</si>
  <si>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</si>
  <si>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</si>
  <si>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</si>
  <si>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</si>
  <si>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</si>
  <si>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</si>
  <si>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</si>
  <si>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</si>
  <si>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</si>
  <si>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</si>
  <si>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</si>
  <si>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</si>
  <si>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</si>
  <si>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</si>
  <si>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</si>
  <si>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</si>
  <si>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</si>
  <si>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</si>
  <si>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</si>
  <si>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</si>
  <si>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</si>
  <si>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</si>
  <si>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</si>
  <si>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</si>
  <si>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</si>
  <si>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</si>
  <si>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</si>
  <si>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</si>
  <si>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</si>
  <si>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</si>
  <si>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</si>
  <si>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</si>
  <si>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</si>
  <si>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</si>
  <si>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</si>
  <si>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</si>
  <si>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</si>
  <si>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</si>
  <si>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</si>
  <si>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</si>
  <si>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</si>
  <si>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</si>
  <si>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</si>
  <si>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</si>
  <si>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</si>
  <si>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</si>
  <si>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</si>
  <si>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</si>
  <si>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</si>
  <si>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</si>
  <si>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</si>
  <si>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</si>
  <si>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</si>
  <si>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</si>
  <si>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</si>
  <si>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</si>
  <si>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</si>
  <si>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</si>
  <si>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</si>
  <si>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</si>
  <si>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</si>
  <si>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</si>
  <si>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</si>
  <si>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</si>
  <si>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</si>
  <si>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</si>
  <si>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</si>
  <si>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</si>
  <si>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</si>
  <si>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</si>
  <si>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</si>
  <si>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</si>
  <si>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</si>
  <si>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</si>
  <si>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</si>
  <si>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</si>
  <si>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</si>
  <si>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</si>
  <si>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</si>
  <si>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</si>
  <si>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</si>
  <si>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</si>
  <si>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</si>
  <si>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</si>
  <si>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</si>
  <si>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</si>
  <si>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</si>
  <si>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</si>
  <si>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</si>
  <si>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</si>
  <si>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</si>
  <si>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</si>
  <si>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</si>
  <si>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</si>
  <si>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</si>
  <si>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</si>
  <si>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</si>
  <si>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</si>
  <si>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</si>
  <si>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</si>
  <si>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</si>
  <si>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</si>
  <si>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</si>
  <si>
    <t>F-COMMERCE COMÉRCIO DE MATERIAIS ELÉTRICOS LTDA</t>
  </si>
  <si>
    <t>27991401000107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</si>
</sst>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23100</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opLeftCell="A7"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41" t="s">
        <v>3676</v>
      </c>
      <c r="B1" s="242"/>
      <c r="C1" s="242"/>
      <c r="D1" s="242"/>
      <c r="E1" s="242"/>
      <c r="F1" s="242"/>
      <c r="G1" s="242"/>
      <c r="H1" s="242"/>
      <c r="I1" s="242"/>
      <c r="J1" s="242"/>
      <c r="K1" s="243"/>
      <c r="L1" s="138"/>
      <c r="M1" s="139"/>
      <c r="N1" s="38"/>
      <c r="O1" s="39"/>
      <c r="P1" s="39"/>
      <c r="Q1" s="39"/>
    </row>
    <row r="2" spans="1:18" s="44" customFormat="1" ht="15.75" thickBot="1" x14ac:dyDescent="0.3">
      <c r="A2" s="41" t="s">
        <v>0</v>
      </c>
      <c r="B2" s="42"/>
      <c r="C2" s="244" t="str">
        <f>IF(Identificação!B2=0,"",Identificação!B2)</f>
        <v>Pregão Eletrônico</v>
      </c>
      <c r="D2" s="244"/>
      <c r="E2" s="244"/>
      <c r="F2" s="244"/>
      <c r="G2" s="244"/>
      <c r="H2" s="178" t="s">
        <v>151</v>
      </c>
      <c r="I2" s="43">
        <f>IF(Identificação!E2=0,"",Identificação!E2)</f>
        <v>7</v>
      </c>
      <c r="J2" s="185" t="s">
        <v>152</v>
      </c>
      <c r="K2" s="43">
        <f>IF(Identificação!G2=0,"",Identificação!G2)</f>
        <v>2021</v>
      </c>
      <c r="L2" s="140"/>
      <c r="M2" s="140"/>
    </row>
    <row r="3" spans="1:18" s="44" customFormat="1" ht="32.25" customHeight="1" thickBot="1" x14ac:dyDescent="0.3">
      <c r="A3" s="222" t="s">
        <v>153</v>
      </c>
      <c r="B3" s="223"/>
      <c r="C3" s="224" t="str">
        <f>IF(Identificação!B3=0,"",Identificação!B3)</f>
        <v>REGISTRO DE PREÇOS DE MATERIAL ELETRICO PARA MANUTENÇÃO E NOVAS INSTALAÇÕES EM PRÉDIOS PÚBLICOS E ILUMINAÇÃO PÚBLICA</v>
      </c>
      <c r="D3" s="224"/>
      <c r="E3" s="224"/>
      <c r="F3" s="224"/>
      <c r="G3" s="224"/>
      <c r="H3" s="224"/>
      <c r="I3" s="224"/>
      <c r="J3" s="224"/>
      <c r="K3" s="225"/>
      <c r="L3" s="140"/>
      <c r="M3" s="140"/>
    </row>
    <row r="4" spans="1:18" s="44" customFormat="1" ht="15.75" thickBot="1" x14ac:dyDescent="0.3">
      <c r="A4" s="45" t="s">
        <v>176</v>
      </c>
      <c r="B4" s="46"/>
      <c r="C4" s="218" t="str">
        <f>IF(Identificação!B4=0,"",Identificação!B4)</f>
        <v>PREFEITURA DE COTIPORA</v>
      </c>
      <c r="D4" s="218"/>
      <c r="E4" s="218"/>
      <c r="F4" s="218"/>
      <c r="G4" s="218"/>
      <c r="H4" s="218"/>
      <c r="I4" s="218"/>
      <c r="J4" s="186" t="s">
        <v>173</v>
      </c>
      <c r="K4" s="157" t="str">
        <f>IF(Identificação!G4=0,"",Identificação!G4)</f>
        <v>90898487000164</v>
      </c>
      <c r="L4" s="140"/>
      <c r="M4" s="140"/>
    </row>
    <row r="5" spans="1:18" s="44" customFormat="1" ht="15.75" thickBot="1" x14ac:dyDescent="0.3">
      <c r="A5" s="45" t="s">
        <v>169</v>
      </c>
      <c r="B5" s="46"/>
      <c r="C5" s="218" t="str">
        <f>IF(Identificação!B5=0,"",Identificação!B5)</f>
        <v>Compras</v>
      </c>
      <c r="D5" s="218"/>
      <c r="E5" s="218"/>
      <c r="F5" s="218"/>
      <c r="G5" s="219"/>
      <c r="H5" s="179"/>
      <c r="I5" s="97"/>
      <c r="J5" s="187"/>
      <c r="K5" s="47"/>
      <c r="L5" s="141"/>
      <c r="M5" s="140"/>
    </row>
    <row r="6" spans="1:18" s="44" customFormat="1" ht="15.75" thickBot="1" x14ac:dyDescent="0.3">
      <c r="A6" s="45" t="s">
        <v>3763</v>
      </c>
      <c r="B6" s="48"/>
      <c r="C6" s="220">
        <f>SUMIFS(K12:K39953,B12:B39953,"&gt;0",K12:K39953,"&lt;&gt;0")</f>
        <v>2293241.4</v>
      </c>
      <c r="D6" s="220"/>
      <c r="E6" s="220"/>
      <c r="F6" s="220"/>
      <c r="G6" s="221"/>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33" t="s">
        <v>3762</v>
      </c>
      <c r="B10" s="233" t="s">
        <v>3760</v>
      </c>
      <c r="C10" s="233" t="s">
        <v>3761</v>
      </c>
      <c r="D10" s="235" t="s">
        <v>3675</v>
      </c>
      <c r="E10" s="237" t="s">
        <v>168</v>
      </c>
      <c r="F10" s="239" t="s">
        <v>3674</v>
      </c>
      <c r="G10" s="235" t="s">
        <v>156</v>
      </c>
      <c r="H10" s="230" t="s">
        <v>165</v>
      </c>
      <c r="I10" s="231"/>
      <c r="J10" s="231"/>
      <c r="K10" s="231"/>
      <c r="L10" s="231"/>
      <c r="M10" s="232"/>
      <c r="N10" s="226" t="s">
        <v>177</v>
      </c>
      <c r="O10" s="227"/>
      <c r="P10" s="228" t="s">
        <v>178</v>
      </c>
      <c r="Q10" s="229"/>
      <c r="R10" s="217" t="s">
        <v>3678</v>
      </c>
    </row>
    <row r="11" spans="1:18" s="40" customFormat="1" ht="30.75" thickBot="1" x14ac:dyDescent="0.3">
      <c r="A11" s="234"/>
      <c r="B11" s="234"/>
      <c r="C11" s="234"/>
      <c r="D11" s="236"/>
      <c r="E11" s="238"/>
      <c r="F11" s="240"/>
      <c r="G11" s="236"/>
      <c r="H11" s="182" t="s">
        <v>157</v>
      </c>
      <c r="I11" s="106" t="s">
        <v>158</v>
      </c>
      <c r="J11" s="60" t="s">
        <v>159</v>
      </c>
      <c r="K11" s="60" t="s">
        <v>160</v>
      </c>
      <c r="L11" s="143" t="s">
        <v>166</v>
      </c>
      <c r="M11" s="143" t="s">
        <v>167</v>
      </c>
      <c r="N11" s="61" t="s">
        <v>3788</v>
      </c>
      <c r="O11" s="87" t="s">
        <v>185</v>
      </c>
      <c r="P11" s="61" t="s">
        <v>3788</v>
      </c>
      <c r="Q11" s="110" t="s">
        <v>185</v>
      </c>
      <c r="R11" s="217"/>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tabSelected="1" workbookViewId="0">
      <selection activeCell="H62" sqref="A1:K62"/>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7.28515625" style="65"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45" t="s">
        <v>3679</v>
      </c>
      <c r="B1" s="246"/>
      <c r="C1" s="246"/>
      <c r="D1" s="246"/>
      <c r="E1" s="246"/>
      <c r="F1" s="246"/>
      <c r="G1" s="246"/>
      <c r="H1" s="247"/>
      <c r="I1" s="147"/>
      <c r="J1" s="148"/>
      <c r="K1" s="2"/>
      <c r="L1" s="1"/>
    </row>
    <row r="2" spans="1:12" s="29" customFormat="1" ht="15.75" thickBot="1" x14ac:dyDescent="0.3">
      <c r="A2" s="33" t="s">
        <v>0</v>
      </c>
      <c r="B2" s="34"/>
      <c r="C2" s="254" t="str">
        <f>IF(Identificação!B2=0,"",Identificação!B2)</f>
        <v>Pregão Eletrônico</v>
      </c>
      <c r="D2" s="254"/>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2" t="s">
        <v>153</v>
      </c>
      <c r="B3" s="253"/>
      <c r="C3" s="250" t="str">
        <f>IF(Identificação!B3=0,"",Identificação!B3)</f>
        <v>REGISTRO DE PREÇOS DE MATERIAL ELETRICO PARA MANUTENÇÃO E NOVAS INSTALAÇÕES EM PRÉDIOS PÚBLICOS E ILUMINAÇÃO PÚBLICA</v>
      </c>
      <c r="D3" s="250"/>
      <c r="E3" s="250"/>
      <c r="F3" s="250"/>
      <c r="G3" s="250"/>
      <c r="H3" s="251"/>
      <c r="I3" s="149"/>
      <c r="J3" s="149"/>
    </row>
    <row r="4" spans="1:12" s="29" customFormat="1" ht="15.75" thickBot="1" x14ac:dyDescent="0.3">
      <c r="A4" s="19" t="s">
        <v>3793</v>
      </c>
      <c r="B4" s="27"/>
      <c r="C4" s="213" t="s">
        <v>4025</v>
      </c>
      <c r="D4" s="213"/>
      <c r="E4" s="213"/>
      <c r="F4" s="213"/>
      <c r="G4" s="23" t="s">
        <v>3754</v>
      </c>
      <c r="H4" s="121" t="s">
        <v>4026</v>
      </c>
      <c r="I4" s="149"/>
      <c r="J4" s="149"/>
    </row>
    <row r="5" spans="1:12" s="29" customFormat="1" ht="15.75" thickBot="1" x14ac:dyDescent="0.3">
      <c r="A5" s="16" t="s">
        <v>169</v>
      </c>
      <c r="B5" s="23"/>
      <c r="C5" s="255" t="str">
        <f>IF(Identificação!B5=0,"",Identificação!B5)</f>
        <v>Compras</v>
      </c>
      <c r="D5" s="256"/>
      <c r="E5" s="26"/>
      <c r="F5" s="20"/>
      <c r="G5" s="21"/>
      <c r="H5" s="22"/>
      <c r="I5" s="149"/>
      <c r="J5" s="149"/>
    </row>
    <row r="6" spans="1:12" s="29" customFormat="1" ht="15.75" thickBot="1" x14ac:dyDescent="0.3">
      <c r="A6" s="12" t="s">
        <v>172</v>
      </c>
      <c r="B6" s="13"/>
      <c r="C6" s="248">
        <f>SUMIFS(H12:H39953,B12:B39953,"&gt;0",H12:H39953,"&lt;&gt;0")</f>
        <v>23100</v>
      </c>
      <c r="D6" s="249"/>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57" t="s">
        <v>3755</v>
      </c>
      <c r="B10" s="257" t="s">
        <v>3756</v>
      </c>
      <c r="C10" s="257" t="s">
        <v>3677</v>
      </c>
      <c r="D10" s="259" t="s">
        <v>3757</v>
      </c>
      <c r="E10" s="261" t="s">
        <v>171</v>
      </c>
      <c r="F10" s="262"/>
      <c r="G10" s="262"/>
      <c r="H10" s="262"/>
      <c r="I10" s="262"/>
      <c r="J10" s="262"/>
      <c r="K10" s="262"/>
    </row>
    <row r="11" spans="1:12" s="28" customFormat="1" ht="45" x14ac:dyDescent="0.25">
      <c r="A11" s="258"/>
      <c r="B11" s="258"/>
      <c r="C11" s="258"/>
      <c r="D11" s="260"/>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c r="H12" s="83" t="str">
        <f>IFERROR(IF(E12*G12&lt;&gt;0,ROUND(ROUND(E12,4)*ROUND(G12,4),2),""),"")</f>
        <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c r="H13" s="162" t="str">
        <f>IFERROR(IF(E13*G13&lt;&gt;0,ROUND(ROUND(E13,4)*ROUND(G13,4),2),""),"")</f>
        <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v>0.8</v>
      </c>
      <c r="H14" s="152">
        <f t="shared" ref="H14:H44" si="0">IFERROR(IF(E14*G14&lt;&gt;0,ROUND(ROUND(E14,4)*ROUND(G14,4),2),""),"")</f>
        <v>1600</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v>1.7</v>
      </c>
      <c r="H15" s="152">
        <f t="shared" si="0"/>
        <v>3400</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v>3</v>
      </c>
      <c r="H16" s="152">
        <f t="shared" si="0"/>
        <v>6000</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c r="H17" s="152" t="str">
        <f t="shared" si="0"/>
        <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c r="H18" s="152" t="str">
        <f t="shared" si="0"/>
        <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v>2.6</v>
      </c>
      <c r="H19" s="152">
        <f t="shared" si="0"/>
        <v>5200</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c r="H20" s="152" t="str">
        <f t="shared" si="0"/>
        <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c r="H21" s="152" t="str">
        <f t="shared" si="0"/>
        <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c r="H22" s="152" t="str">
        <f t="shared" si="0"/>
        <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c r="H23" s="152" t="str">
        <f t="shared" si="0"/>
        <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c r="H24" s="152" t="str">
        <f t="shared" si="0"/>
        <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c r="H25" s="152" t="str">
        <f t="shared" si="0"/>
        <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c r="H26" s="152" t="str">
        <f t="shared" si="0"/>
        <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c r="H27" s="152" t="str">
        <f t="shared" si="0"/>
        <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c r="H28" s="152" t="str">
        <f t="shared" si="0"/>
        <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c r="H29" s="152" t="str">
        <f t="shared" si="0"/>
        <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c r="H30" s="152" t="str">
        <f t="shared" si="0"/>
        <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c r="H31" s="152" t="str">
        <f t="shared" si="0"/>
        <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c r="H32" s="152" t="str">
        <f t="shared" si="0"/>
        <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v>4.5</v>
      </c>
      <c r="H33" s="152">
        <f t="shared" si="0"/>
        <v>900</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c r="H34" s="152" t="str">
        <f t="shared" si="0"/>
        <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v>12</v>
      </c>
      <c r="H35" s="152">
        <f t="shared" si="0"/>
        <v>6000</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c r="H36" s="152" t="str">
        <f t="shared" si="0"/>
        <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c r="H37" s="152" t="str">
        <f t="shared" si="0"/>
        <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c r="H38" s="152" t="str">
        <f t="shared" si="0"/>
        <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c r="H39" s="152" t="str">
        <f t="shared" si="0"/>
        <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c r="H40" s="152" t="str">
        <f t="shared" si="0"/>
        <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c r="H41" s="152" t="str">
        <f t="shared" si="0"/>
        <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c r="H42" s="152" t="str">
        <f t="shared" si="0"/>
        <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c r="H43" s="152" t="str">
        <f t="shared" si="0"/>
        <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c r="H44" s="152" t="str">
        <f t="shared" si="0"/>
        <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c r="H45" s="152" t="str">
        <f t="shared" ref="H45:H62" si="1">IFERROR(IF(E45*G45&lt;&gt;0,ROUND(ROUND(E45,4)*ROUND(G45,4),2),""),"")</f>
        <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c r="H46" s="152" t="str">
        <f t="shared" si="1"/>
        <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c r="H47" s="152" t="str">
        <f t="shared" si="1"/>
        <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c r="H48" s="152" t="str">
        <f t="shared" si="1"/>
        <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c r="H49" s="152" t="str">
        <f t="shared" si="1"/>
        <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c r="H50" s="152" t="str">
        <f t="shared" si="1"/>
        <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c r="H51" s="152" t="str">
        <f t="shared" si="1"/>
        <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c r="H52" s="152" t="str">
        <f t="shared" si="1"/>
        <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c r="H53" s="152" t="str">
        <f t="shared" si="1"/>
        <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c r="H54" s="152" t="str">
        <f t="shared" si="1"/>
        <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c r="H55" s="152" t="str">
        <f t="shared" si="1"/>
        <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c r="H56" s="152" t="str">
        <f t="shared" si="1"/>
        <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c r="H57" s="152" t="str">
        <f t="shared" si="1"/>
        <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c r="H58" s="152" t="str">
        <f t="shared" si="1"/>
        <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c r="H59" s="152" t="str">
        <f t="shared" si="1"/>
        <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c r="H60" s="152" t="str">
        <f t="shared" si="1"/>
        <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c r="H61" s="152" t="str">
        <f t="shared" si="1"/>
        <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c r="H62" s="152" t="str">
        <f t="shared" si="1"/>
        <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ref="H63" si="2">IFERROR(IF(E63*G63&lt;&gt;0,ROUND(ROUND(E63,4)*ROUND(G63,4),2),""),"")</f>
        <v/>
      </c>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362204722" right="0.51181102362204722" top="0.78740157480314965" bottom="0.78740157480314965" header="0.31496062992125984" footer="0.31496062992125984"/>
  <pageSetup paperSize="9" scale="85"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2021-08-26T11:34:19Z</cp:lastPrinted>
  <dcterms:created xsi:type="dcterms:W3CDTF">2014-12-09T12:52:40Z</dcterms:created>
  <dcterms:modified xsi:type="dcterms:W3CDTF">2021-08-26T11:34:22Z</dcterms:modified>
</cp:coreProperties>
</file>