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CONVITE\LICITAÇÃO CONVITE 007-21 Conserto Maquinas\TCE\"/>
    </mc:Choice>
  </mc:AlternateContent>
  <xr:revisionPtr revIDLastSave="0" documentId="13_ncr:1_{4E5D93BB-1CD0-48CE-9535-0767E132A65E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F16" i="6"/>
  <c r="H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F19" i="6"/>
  <c r="H19" i="6"/>
  <c r="A20" i="6"/>
  <c r="C20" i="6"/>
  <c r="D20" i="6"/>
  <c r="E20" i="6"/>
  <c r="F20" i="6"/>
  <c r="H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F23" i="6"/>
  <c r="H23" i="6"/>
  <c r="A24" i="6"/>
  <c r="C24" i="6"/>
  <c r="D24" i="6"/>
  <c r="E24" i="6"/>
  <c r="F24" i="6"/>
  <c r="H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F27" i="6"/>
  <c r="H27" i="6"/>
  <c r="A28" i="6"/>
  <c r="C28" i="6"/>
  <c r="D28" i="6"/>
  <c r="E28" i="6"/>
  <c r="F28" i="6"/>
  <c r="H28" i="6"/>
  <c r="A29" i="6"/>
  <c r="C29" i="6"/>
  <c r="D29" i="6"/>
  <c r="E29" i="6"/>
  <c r="H29" i="6" s="1"/>
  <c r="F29" i="6"/>
  <c r="A30" i="6"/>
  <c r="B30" i="6"/>
  <c r="C30" i="6"/>
  <c r="D30" i="6"/>
  <c r="E30" i="6"/>
  <c r="H30" i="6" s="1"/>
  <c r="F30" i="6"/>
  <c r="A31" i="6"/>
  <c r="C31" i="6"/>
  <c r="D31" i="6"/>
  <c r="E31" i="6"/>
  <c r="F31" i="6"/>
  <c r="H31" i="6"/>
  <c r="A32" i="6"/>
  <c r="C32" i="6"/>
  <c r="D32" i="6"/>
  <c r="E32" i="6"/>
  <c r="F32" i="6"/>
  <c r="H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F35" i="6"/>
  <c r="H35" i="6"/>
  <c r="A36" i="6"/>
  <c r="C36" i="6"/>
  <c r="D36" i="6"/>
  <c r="E36" i="6"/>
  <c r="F36" i="6"/>
  <c r="H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39" i="6"/>
  <c r="C39" i="6"/>
  <c r="D39" i="6"/>
  <c r="E39" i="6"/>
  <c r="F39" i="6"/>
  <c r="H39" i="6"/>
  <c r="A40" i="6"/>
  <c r="C40" i="6"/>
  <c r="D40" i="6"/>
  <c r="E40" i="6"/>
  <c r="F40" i="6"/>
  <c r="H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A43" i="6"/>
  <c r="C43" i="6"/>
  <c r="D43" i="6"/>
  <c r="E43" i="6"/>
  <c r="F43" i="6"/>
  <c r="H43" i="6"/>
  <c r="A44" i="6"/>
  <c r="C44" i="6"/>
  <c r="D44" i="6"/>
  <c r="E44" i="6"/>
  <c r="F44" i="6"/>
  <c r="H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47" i="6"/>
  <c r="C47" i="6"/>
  <c r="D47" i="6"/>
  <c r="E47" i="6"/>
  <c r="F47" i="6"/>
  <c r="H47" i="6"/>
  <c r="A48" i="6"/>
  <c r="C48" i="6"/>
  <c r="D48" i="6"/>
  <c r="E48" i="6"/>
  <c r="F48" i="6"/>
  <c r="H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F51" i="6"/>
  <c r="H51" i="6"/>
  <c r="A52" i="6"/>
  <c r="C52" i="6"/>
  <c r="D52" i="6"/>
  <c r="E52" i="6"/>
  <c r="F52" i="6"/>
  <c r="H52" i="6"/>
  <c r="A53" i="6"/>
  <c r="C53" i="6"/>
  <c r="D53" i="6"/>
  <c r="E53" i="6"/>
  <c r="H53" i="6" s="1"/>
  <c r="F53" i="6"/>
  <c r="A54" i="6"/>
  <c r="C54" i="6"/>
  <c r="D54" i="6"/>
  <c r="E54" i="6"/>
  <c r="H54" i="6" s="1"/>
  <c r="F54" i="6"/>
  <c r="A55" i="6"/>
  <c r="C55" i="6"/>
  <c r="D55" i="6"/>
  <c r="E55" i="6"/>
  <c r="F55" i="6"/>
  <c r="H55" i="6"/>
  <c r="A56" i="6"/>
  <c r="C56" i="6"/>
  <c r="D56" i="6"/>
  <c r="E56" i="6"/>
  <c r="F56" i="6"/>
  <c r="H56" i="6"/>
  <c r="A57" i="6"/>
  <c r="C57" i="6"/>
  <c r="D57" i="6"/>
  <c r="E57" i="6"/>
  <c r="H57" i="6" s="1"/>
  <c r="F57" i="6"/>
  <c r="A58" i="6"/>
  <c r="C58" i="6"/>
  <c r="D58" i="6"/>
  <c r="E58" i="6"/>
  <c r="H58" i="6" s="1"/>
  <c r="F58" i="6"/>
  <c r="A59" i="6"/>
  <c r="C59" i="6"/>
  <c r="D59" i="6"/>
  <c r="E59" i="6"/>
  <c r="F59" i="6"/>
  <c r="H59" i="6"/>
  <c r="A60" i="6"/>
  <c r="C60" i="6"/>
  <c r="D60" i="6"/>
  <c r="E60" i="6"/>
  <c r="F60" i="6"/>
  <c r="H60" i="6"/>
  <c r="A61" i="6"/>
  <c r="C61" i="6"/>
  <c r="D61" i="6"/>
  <c r="E61" i="6"/>
  <c r="H61" i="6" s="1"/>
  <c r="F61" i="6"/>
  <c r="A62" i="6"/>
  <c r="C62" i="6"/>
  <c r="D62" i="6"/>
  <c r="E62" i="6"/>
  <c r="H62" i="6" s="1"/>
  <c r="F62" i="6"/>
  <c r="A63" i="6"/>
  <c r="C63" i="6"/>
  <c r="D63" i="6"/>
  <c r="E63" i="6"/>
  <c r="F63" i="6"/>
  <c r="H63" i="6"/>
  <c r="A64" i="6"/>
  <c r="C64" i="6"/>
  <c r="D64" i="6"/>
  <c r="E64" i="6"/>
  <c r="F64" i="6"/>
  <c r="H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F67" i="6"/>
  <c r="H67" i="6"/>
  <c r="A68" i="6"/>
  <c r="C68" i="6"/>
  <c r="D68" i="6"/>
  <c r="E68" i="6"/>
  <c r="F68" i="6"/>
  <c r="H68" i="6"/>
  <c r="A69" i="6"/>
  <c r="C69" i="6"/>
  <c r="D69" i="6"/>
  <c r="E69" i="6"/>
  <c r="H69" i="6" s="1"/>
  <c r="F69" i="6"/>
  <c r="A70" i="6"/>
  <c r="C70" i="6"/>
  <c r="D70" i="6"/>
  <c r="E70" i="6"/>
  <c r="H70" i="6" s="1"/>
  <c r="F70" i="6"/>
  <c r="A71" i="6"/>
  <c r="C71" i="6"/>
  <c r="D71" i="6"/>
  <c r="E71" i="6"/>
  <c r="F71" i="6"/>
  <c r="H71" i="6"/>
  <c r="A72" i="6"/>
  <c r="C72" i="6"/>
  <c r="D72" i="6"/>
  <c r="E72" i="6"/>
  <c r="F72" i="6"/>
  <c r="H72" i="6"/>
  <c r="A73" i="6"/>
  <c r="C73" i="6"/>
  <c r="D73" i="6"/>
  <c r="E73" i="6"/>
  <c r="H73" i="6" s="1"/>
  <c r="F73" i="6"/>
  <c r="A74" i="6"/>
  <c r="C74" i="6"/>
  <c r="D74" i="6"/>
  <c r="E74" i="6"/>
  <c r="H74" i="6" s="1"/>
  <c r="F74" i="6"/>
  <c r="A75" i="6"/>
  <c r="C75" i="6"/>
  <c r="D75" i="6"/>
  <c r="E75" i="6"/>
  <c r="F75" i="6"/>
  <c r="H75" i="6"/>
  <c r="A76" i="6"/>
  <c r="C76" i="6"/>
  <c r="D76" i="6"/>
  <c r="E76" i="6"/>
  <c r="F76" i="6"/>
  <c r="H76" i="6"/>
  <c r="A77" i="6"/>
  <c r="C77" i="6"/>
  <c r="D77" i="6"/>
  <c r="E77" i="6"/>
  <c r="H77" i="6" s="1"/>
  <c r="F77" i="6"/>
  <c r="A78" i="6"/>
  <c r="C78" i="6"/>
  <c r="D78" i="6"/>
  <c r="E78" i="6"/>
  <c r="H78" i="6" s="1"/>
  <c r="F78" i="6"/>
  <c r="A79" i="6"/>
  <c r="C79" i="6"/>
  <c r="D79" i="6"/>
  <c r="E79" i="6"/>
  <c r="F79" i="6"/>
  <c r="H79" i="6"/>
  <c r="A80" i="6"/>
  <c r="C80" i="6"/>
  <c r="D80" i="6"/>
  <c r="E80" i="6"/>
  <c r="F80" i="6"/>
  <c r="H80" i="6"/>
  <c r="A81" i="6"/>
  <c r="C81" i="6"/>
  <c r="D81" i="6"/>
  <c r="E81" i="6"/>
  <c r="H81" i="6" s="1"/>
  <c r="F81" i="6"/>
  <c r="A82" i="6"/>
  <c r="C82" i="6"/>
  <c r="D82" i="6"/>
  <c r="E82" i="6"/>
  <c r="H82" i="6" s="1"/>
  <c r="F82" i="6"/>
  <c r="A83" i="6"/>
  <c r="C83" i="6"/>
  <c r="D83" i="6"/>
  <c r="E83" i="6"/>
  <c r="F83" i="6"/>
  <c r="H83" i="6"/>
  <c r="A84" i="6"/>
  <c r="C84" i="6"/>
  <c r="D84" i="6"/>
  <c r="E84" i="6"/>
  <c r="F84" i="6"/>
  <c r="H84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F87" i="6"/>
  <c r="H87" i="6"/>
  <c r="A88" i="6"/>
  <c r="C88" i="6"/>
  <c r="D88" i="6"/>
  <c r="E88" i="6"/>
  <c r="F88" i="6"/>
  <c r="H88" i="6"/>
  <c r="A89" i="6"/>
  <c r="C89" i="6"/>
  <c r="D89" i="6"/>
  <c r="E89" i="6"/>
  <c r="H89" i="6" s="1"/>
  <c r="F89" i="6"/>
  <c r="A90" i="6"/>
  <c r="C90" i="6"/>
  <c r="D90" i="6"/>
  <c r="E90" i="6"/>
  <c r="H90" i="6" s="1"/>
  <c r="F90" i="6"/>
  <c r="A91" i="6"/>
  <c r="C91" i="6"/>
  <c r="D91" i="6"/>
  <c r="E91" i="6"/>
  <c r="F91" i="6"/>
  <c r="H91" i="6"/>
  <c r="A92" i="6"/>
  <c r="C92" i="6"/>
  <c r="D92" i="6"/>
  <c r="E92" i="6"/>
  <c r="F92" i="6"/>
  <c r="H92" i="6"/>
  <c r="A93" i="6"/>
  <c r="C93" i="6"/>
  <c r="D93" i="6"/>
  <c r="E93" i="6"/>
  <c r="H93" i="6" s="1"/>
  <c r="F93" i="6"/>
  <c r="A94" i="6"/>
  <c r="C94" i="6"/>
  <c r="D94" i="6"/>
  <c r="E94" i="6"/>
  <c r="H94" i="6" s="1"/>
  <c r="F94" i="6"/>
  <c r="A95" i="6"/>
  <c r="C95" i="6"/>
  <c r="D95" i="6"/>
  <c r="E95" i="6"/>
  <c r="F95" i="6"/>
  <c r="H95" i="6"/>
  <c r="A96" i="6"/>
  <c r="C96" i="6"/>
  <c r="D96" i="6"/>
  <c r="E96" i="6"/>
  <c r="F96" i="6"/>
  <c r="H96" i="6"/>
  <c r="A97" i="6"/>
  <c r="C97" i="6"/>
  <c r="D97" i="6"/>
  <c r="E97" i="6"/>
  <c r="H97" i="6" s="1"/>
  <c r="F97" i="6"/>
  <c r="A98" i="6"/>
  <c r="C98" i="6"/>
  <c r="D98" i="6"/>
  <c r="E98" i="6"/>
  <c r="H98" i="6" s="1"/>
  <c r="F98" i="6"/>
  <c r="A99" i="6"/>
  <c r="C99" i="6"/>
  <c r="D99" i="6"/>
  <c r="E99" i="6"/>
  <c r="F99" i="6"/>
  <c r="H99" i="6"/>
  <c r="A100" i="6"/>
  <c r="C100" i="6"/>
  <c r="D100" i="6"/>
  <c r="E100" i="6"/>
  <c r="F100" i="6"/>
  <c r="H100" i="6"/>
  <c r="A101" i="6"/>
  <c r="C101" i="6"/>
  <c r="D101" i="6"/>
  <c r="E101" i="6"/>
  <c r="H101" i="6" s="1"/>
  <c r="F101" i="6"/>
  <c r="A102" i="6"/>
  <c r="C102" i="6"/>
  <c r="D102" i="6"/>
  <c r="E102" i="6"/>
  <c r="H102" i="6" s="1"/>
  <c r="F102" i="6"/>
  <c r="A103" i="6"/>
  <c r="C103" i="6"/>
  <c r="D103" i="6"/>
  <c r="E103" i="6"/>
  <c r="F103" i="6"/>
  <c r="H103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B71" i="6" s="1"/>
  <c r="K72" i="3"/>
  <c r="B72" i="3" s="1"/>
  <c r="B72" i="6" s="1"/>
  <c r="K73" i="3"/>
  <c r="B73" i="3" s="1"/>
  <c r="B73" i="6" s="1"/>
  <c r="K74" i="3"/>
  <c r="B74" i="3" s="1"/>
  <c r="B74" i="6" s="1"/>
  <c r="K75" i="3"/>
  <c r="B75" i="3" s="1"/>
  <c r="B75" i="6" s="1"/>
  <c r="K76" i="3"/>
  <c r="B76" i="3" s="1"/>
  <c r="B76" i="6" s="1"/>
  <c r="K77" i="3"/>
  <c r="B77" i="3" s="1"/>
  <c r="B77" i="6" s="1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B88" i="6" s="1"/>
  <c r="K89" i="3"/>
  <c r="B89" i="3" s="1"/>
  <c r="B89" i="6" s="1"/>
  <c r="K90" i="3"/>
  <c r="B90" i="3" s="1"/>
  <c r="B90" i="6" s="1"/>
  <c r="K91" i="3"/>
  <c r="B91" i="3" s="1"/>
  <c r="B91" i="6" s="1"/>
  <c r="K92" i="3"/>
  <c r="B92" i="3" s="1"/>
  <c r="B92" i="6" s="1"/>
  <c r="K93" i="3"/>
  <c r="B93" i="3" s="1"/>
  <c r="B93" i="6" s="1"/>
  <c r="K94" i="3"/>
  <c r="B94" i="3" s="1"/>
  <c r="B94" i="6" s="1"/>
  <c r="K95" i="3"/>
  <c r="B95" i="3" s="1"/>
  <c r="B95" i="6" s="1"/>
  <c r="K96" i="3"/>
  <c r="B96" i="3" s="1"/>
  <c r="B96" i="6" s="1"/>
  <c r="K97" i="3"/>
  <c r="B97" i="3" s="1"/>
  <c r="B97" i="6" s="1"/>
  <c r="K98" i="3"/>
  <c r="B98" i="3" s="1"/>
  <c r="B98" i="6" s="1"/>
  <c r="K99" i="3"/>
  <c r="B99" i="3" s="1"/>
  <c r="B99" i="6" s="1"/>
  <c r="K100" i="3"/>
  <c r="B100" i="3" s="1"/>
  <c r="B100" i="6" s="1"/>
  <c r="K101" i="3"/>
  <c r="B101" i="3" s="1"/>
  <c r="B101" i="6" s="1"/>
  <c r="K102" i="3"/>
  <c r="B102" i="3" s="1"/>
  <c r="B102" i="6" s="1"/>
  <c r="K103" i="3"/>
  <c r="B103" i="3" s="1"/>
  <c r="B103" i="6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B14" i="3" s="1"/>
  <c r="B14" i="6" s="1"/>
  <c r="E12" i="6"/>
  <c r="H12" i="6" s="1"/>
  <c r="B15" i="3" l="1"/>
  <c r="B15" i="6" s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6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3" l="1"/>
  <c r="B17" i="6" s="1"/>
  <c r="E13" i="6"/>
  <c r="H13" i="6" s="1"/>
  <c r="O13" i="3"/>
  <c r="B18" i="3" l="1"/>
  <c r="B18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9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0" i="3" l="1"/>
  <c r="B19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1" i="3" l="1"/>
  <c r="B20" i="6"/>
  <c r="B13" i="6"/>
  <c r="B22" i="3" l="1"/>
  <c r="B22" i="6" s="1"/>
  <c r="B21" i="6"/>
  <c r="B23" i="3" l="1"/>
  <c r="B23" i="6" s="1"/>
  <c r="B24" i="3" l="1"/>
  <c r="B25" i="3"/>
  <c r="B24" i="6" l="1"/>
  <c r="B26" i="3"/>
  <c r="B25" i="6"/>
  <c r="B27" i="3" l="1"/>
  <c r="B26" i="6"/>
  <c r="B28" i="3" l="1"/>
  <c r="B27" i="6"/>
  <c r="B28" i="6" l="1"/>
  <c r="B29" i="3"/>
  <c r="B29" i="6" l="1"/>
  <c r="B31" i="3"/>
  <c r="B32" i="3" s="1"/>
  <c r="B32" i="6" l="1"/>
  <c r="B33" i="3"/>
  <c r="B31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1" i="6" l="1"/>
  <c r="C6" i="6" s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<sst xmlns="http://schemas.openxmlformats.org/spreadsheetml/2006/main" count="15180" uniqueCount="4028">
  <si>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</si>
  <si>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</si>
  <si>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</si>
  <si>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</si>
  <si>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</si>
  <si>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</si>
  <si>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</si>
  <si>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</si>
  <si>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</si>
  <si>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</si>
  <si>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</si>
  <si>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</si>
  <si>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</si>
  <si>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</si>
  <si>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</si>
  <si>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</si>
  <si>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</si>
  <si>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</si>
  <si>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</si>
  <si>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</si>
  <si>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</si>
  <si>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</si>
  <si>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</si>
  <si>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</si>
  <si>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</si>
  <si>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</si>
  <si>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</si>
  <si>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</si>
  <si>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</si>
  <si>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</si>
  <si>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</si>
  <si>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</si>
  <si>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</si>
  <si>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</si>
  <si>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</si>
  <si>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</si>
  <si>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</si>
  <si>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</si>
  <si>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</si>
  <si>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</si>
  <si>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</si>
  <si>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</si>
  <si>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</si>
  <si>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</si>
  <si>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</si>
  <si>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</si>
  <si>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</si>
  <si>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</si>
  <si>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</si>
  <si>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</si>
  <si>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</si>
  <si>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</si>
  <si>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</si>
  <si>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</si>
  <si>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</si>
  <si>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</si>
  <si>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</si>
  <si>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</si>
  <si>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</si>
  <si>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</si>
  <si>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</si>
  <si>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</si>
  <si>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</si>
  <si>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</si>
  <si>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</si>
  <si>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</si>
  <si>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</si>
  <si>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</si>
  <si>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</si>
  <si>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</si>
  <si>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</si>
  <si>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</si>
  <si>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</si>
  <si>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</si>
  <si>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</si>
  <si>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</si>
  <si>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</si>
  <si>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</si>
  <si>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</si>
  <si>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</si>
  <si>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</si>
  <si>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</si>
  <si>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</si>
  <si>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</si>
  <si>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</si>
  <si>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</si>
  <si>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</si>
  <si>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</si>
  <si>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</si>
  <si>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</si>
  <si>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</si>
  <si>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</si>
  <si>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</si>
  <si>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</si>
  <si>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</si>
  <si>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</si>
  <si>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</si>
  <si>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</si>
  <si>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</si>
  <si>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</si>
  <si>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</si>
  <si>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</si>
  <si>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</si>
  <si>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</si>
  <si>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</si>
  <si>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</si>
  <si>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</si>
  <si>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</si>
  <si>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</si>
  <si>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</si>
  <si>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</si>
  <si>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</si>
  <si>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</si>
  <si>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</si>
  <si>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</si>
  <si>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</si>
  <si>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</si>
  <si>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</si>
  <si>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</si>
  <si>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</si>
  <si>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</si>
  <si>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</si>
  <si>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</si>
  <si>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</si>
  <si>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</si>
  <si>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</si>
  <si>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</si>
  <si>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</si>
  <si>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</si>
  <si>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</si>
  <si>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</si>
  <si>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</si>
  <si>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</si>
  <si>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</si>
  <si>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</si>
  <si>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</si>
  <si>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</si>
  <si>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</si>
  <si>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</si>
  <si>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</si>
  <si>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</si>
  <si>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</si>
  <si>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</si>
  <si>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</si>
  <si>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</si>
  <si>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</si>
  <si>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</si>
  <si>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</si>
  <si>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</si>
  <si>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</si>
  <si>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</si>
  <si>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</si>
  <si>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</si>
  <si>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</si>
  <si>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</si>
  <si>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</si>
  <si>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</si>
  <si>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</si>
  <si>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</si>
  <si>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</si>
  <si>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</si>
  <si>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</si>
  <si>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</si>
  <si>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</si>
  <si>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</si>
  <si>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</si>
  <si>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</si>
  <si>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</si>
  <si>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</si>
  <si>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</si>
  <si>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</si>
  <si>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</si>
  <si>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</si>
  <si>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</si>
  <si>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</si>
  <si>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</si>
  <si>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</si>
  <si>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</si>
  <si>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</si>
  <si>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</si>
  <si>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</si>
  <si>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</si>
  <si>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</si>
  <si>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</si>
  <si>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</si>
  <si>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</si>
  <si>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</si>
  <si>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</si>
  <si>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</si>
  <si>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</si>
  <si>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</si>
  <si>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</si>
  <si>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</si>
  <si>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</si>
  <si>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</si>
  <si>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</si>
  <si>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</si>
  <si>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</si>
  <si>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</si>
  <si>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</si>
  <si>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</si>
  <si>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</si>
  <si>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</si>
  <si>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</si>
  <si>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</si>
  <si>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</si>
  <si>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</si>
  <si>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</si>
  <si>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</si>
  <si>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</si>
  <si>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</si>
  <si>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</si>
  <si>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</si>
  <si>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</si>
  <si>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</si>
  <si>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</si>
  <si>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</si>
  <si>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</si>
  <si>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</si>
  <si>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</si>
  <si>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</si>
  <si>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</si>
  <si>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</si>
  <si>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</si>
  <si>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</si>
  <si>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</si>
  <si>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</si>
  <si>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</si>
  <si>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</si>
  <si>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</si>
  <si>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</si>
  <si>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</si>
  <si>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</si>
  <si>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</si>
  <si>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</si>
  <si>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</si>
  <si>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</si>
  <si>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</si>
  <si>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</si>
  <si>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</si>
  <si>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</si>
  <si>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</si>
  <si>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</si>
  <si>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</si>
  <si>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</si>
  <si>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</si>
  <si>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</si>
  <si>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</si>
  <si>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</si>
  <si>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</si>
  <si>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</si>
  <si>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</si>
  <si>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</si>
  <si>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</si>
  <si>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</si>
  <si>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</si>
  <si>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</si>
  <si>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</si>
  <si>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</si>
  <si>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</si>
  <si>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</si>
  <si>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</si>
  <si>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</si>
  <si>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</si>
  <si>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</si>
  <si>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</si>
  <si>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</si>
  <si>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</si>
  <si>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</si>
  <si>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</si>
  <si>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</si>
  <si>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</si>
  <si>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</si>
  <si>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</si>
  <si>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</si>
  <si>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</si>
  <si>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</si>
  <si>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</si>
  <si>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</si>
  <si>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</si>
  <si>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</si>
  <si>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</si>
  <si>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</si>
  <si>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</si>
  <si>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</si>
  <si>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</si>
  <si>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</si>
  <si>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</si>
  <si>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</si>
  <si>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</si>
  <si>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</si>
  <si>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</si>
  <si>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</si>
  <si>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</si>
  <si>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</si>
  <si>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</si>
  <si>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</si>
  <si>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</si>
  <si>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</si>
  <si>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</si>
  <si>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</si>
  <si>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</si>
  <si>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</si>
  <si>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</si>
  <si>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</si>
  <si>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</si>
  <si>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</si>
  <si>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</si>
  <si>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</si>
  <si>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</si>
  <si>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</si>
  <si>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</si>
  <si>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</si>
  <si>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</si>
  <si>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</si>
  <si>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</si>
  <si>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</si>
  <si>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</si>
  <si>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</si>
  <si>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</si>
  <si>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</si>
  <si>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</si>
  <si>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</si>
  <si>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</si>
  <si>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</si>
  <si>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</si>
  <si>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</si>
  <si>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</si>
  <si>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</si>
  <si>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</si>
  <si>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</si>
  <si>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</si>
  <si>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</si>
  <si>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</si>
  <si>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</si>
  <si>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</si>
  <si>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</si>
  <si>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</si>
  <si>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</si>
  <si>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</si>
  <si>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</si>
  <si>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</si>
  <si>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</si>
  <si>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</si>
  <si>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</si>
  <si>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</si>
  <si>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</si>
  <si>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</si>
  <si>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</si>
  <si>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</si>
  <si>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</si>
  <si>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</si>
  <si>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</si>
  <si>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</si>
  <si>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</si>
  <si>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</si>
  <si>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</si>
  <si>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</si>
  <si>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</si>
  <si>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</si>
  <si>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</si>
  <si>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</si>
  <si>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</si>
  <si>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</si>
  <si>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</si>
  <si>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</si>
  <si>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</si>
  <si>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</si>
  <si>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</si>
  <si>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</si>
  <si>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</si>
  <si>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</si>
  <si>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</si>
  <si>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</si>
  <si>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</si>
  <si>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</si>
  <si>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</si>
  <si>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</si>
  <si>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</si>
  <si>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</si>
  <si>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</si>
  <si>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</si>
  <si>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</si>
  <si>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</si>
  <si>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</si>
  <si>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</si>
  <si>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</si>
  <si>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</si>
  <si>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</si>
  <si>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</si>
  <si>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</si>
  <si>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</si>
  <si>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</si>
  <si>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</si>
  <si>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</si>
  <si>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</si>
  <si>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</si>
  <si>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</si>
  <si>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</si>
  <si>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</si>
  <si>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</si>
  <si>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</si>
  <si>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</si>
  <si>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</si>
  <si>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</si>
  <si>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</si>
  <si>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</si>
  <si>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</si>
  <si>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</si>
  <si>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</si>
  <si>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</si>
  <si>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</si>
  <si>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</si>
  <si>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</si>
  <si>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</si>
  <si>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</si>
  <si>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</si>
  <si>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</si>
  <si>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</si>
  <si>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</si>
  <si>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</si>
  <si>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</si>
  <si>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</si>
  <si>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</si>
  <si>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</si>
  <si>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</si>
  <si>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</si>
  <si>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</si>
  <si>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</si>
  <si>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</si>
  <si>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</si>
  <si>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</si>
  <si>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</si>
  <si>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</si>
  <si>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</si>
  <si>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</si>
  <si>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</si>
  <si>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</si>
  <si>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</si>
  <si>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</si>
  <si>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</si>
  <si>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</si>
  <si>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</si>
  <si>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</si>
  <si>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</si>
  <si>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</si>
  <si>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</si>
  <si>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</si>
  <si>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</si>
  <si>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</si>
  <si>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</si>
  <si>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</si>
  <si>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</si>
  <si>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</si>
  <si>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</si>
  <si>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</si>
  <si>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</si>
  <si>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</si>
  <si>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</si>
  <si>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</si>
  <si>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</si>
  <si>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</si>
  <si>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</si>
  <si>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</si>
  <si>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</si>
  <si>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</si>
  <si>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</si>
  <si>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</si>
  <si>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</si>
  <si>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</si>
  <si>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</si>
  <si>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</si>
  <si>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</si>
  <si>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</si>
  <si>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</si>
  <si>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</si>
  <si>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</si>
  <si>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</si>
  <si>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</si>
  <si>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</si>
  <si>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</si>
  <si>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</si>
  <si>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</si>
  <si>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</si>
  <si>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</si>
  <si>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</si>
  <si>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</si>
  <si>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</si>
  <si>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</si>
  <si>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</si>
  <si>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</si>
  <si>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</si>
  <si>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</si>
  <si>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</si>
  <si>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</si>
  <si>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</si>
  <si>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</si>
  <si>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</si>
  <si>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</si>
  <si>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</si>
  <si>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</si>
  <si>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</si>
  <si>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</si>
  <si>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</si>
  <si>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</si>
  <si>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</si>
  <si>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</si>
  <si>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</si>
  <si>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</si>
  <si>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</si>
  <si>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</si>
  <si>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</si>
  <si>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</si>
  <si>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</si>
  <si>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</si>
  <si>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</si>
  <si>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</si>
  <si>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</si>
  <si>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</si>
  <si>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</si>
  <si>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</si>
  <si>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</si>
  <si>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</si>
  <si>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</si>
  <si>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</si>
  <si>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</si>
  <si>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</si>
  <si>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</si>
  <si>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</si>
  <si>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</si>
  <si>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</si>
  <si>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</si>
  <si>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</si>
  <si>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</si>
  <si>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</si>
  <si>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</si>
  <si>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</si>
  <si>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</si>
  <si>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</si>
  <si>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</si>
  <si>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</si>
  <si>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</si>
  <si>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</si>
  <si>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</si>
  <si>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</si>
  <si>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</si>
  <si>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</si>
  <si>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</si>
  <si>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</si>
  <si>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</si>
  <si>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</si>
  <si>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</si>
  <si>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</si>
  <si>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</si>
  <si>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</si>
  <si>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</si>
  <si>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</si>
  <si>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</si>
  <si>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</si>
  <si>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</si>
  <si>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</si>
  <si>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</si>
  <si>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</si>
  <si>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</si>
  <si>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</si>
  <si>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</si>
  <si>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</si>
  <si>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</si>
  <si>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</si>
  <si>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</si>
  <si>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</si>
  <si>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</si>
  <si>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</si>
  <si>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</si>
  <si>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</si>
  <si>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</si>
  <si>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</si>
  <si>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</si>
  <si>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</si>
  <si>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</si>
  <si>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</si>
  <si>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</si>
  <si>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</si>
  <si>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</si>
  <si>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</si>
  <si>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</si>
  <si>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</si>
  <si>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</si>
  <si>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</si>
  <si>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</si>
  <si>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</si>
  <si>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</si>
  <si>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</si>
  <si>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</si>
  <si>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</si>
  <si>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</si>
  <si>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</si>
  <si>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</si>
  <si>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</si>
  <si>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</si>
  <si>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</si>
  <si>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</si>
  <si>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</si>
  <si>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</si>
  <si>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</si>
  <si>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</si>
  <si>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</si>
  <si>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</si>
  <si>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</si>
  <si>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</si>
  <si>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</si>
  <si>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</si>
  <si>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</si>
  <si>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</si>
  <si>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</si>
  <si>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</si>
  <si>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</si>
  <si>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</si>
  <si>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</si>
  <si>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</si>
  <si>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</si>
  <si>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</si>
  <si>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</si>
  <si>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</si>
  <si>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</si>
  <si>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</si>
  <si>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</si>
  <si>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</si>
  <si>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</si>
  <si>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</si>
  <si>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</si>
  <si>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</si>
  <si>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</si>
  <si>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</si>
  <si>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</si>
  <si>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</si>
  <si>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</si>
  <si>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</si>
  <si>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</si>
  <si>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</si>
  <si>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</si>
  <si>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</si>
  <si>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</si>
  <si>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</si>
  <si>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</si>
  <si>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</si>
  <si>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</si>
  <si>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</si>
  <si>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</si>
  <si>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</si>
  <si>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</si>
  <si>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</si>
  <si>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</si>
  <si>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</si>
  <si>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</si>
  <si>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</si>
  <si>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</si>
  <si>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</si>
  <si>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</si>
  <si>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</si>
  <si>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</si>
  <si>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</si>
  <si>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</si>
  <si>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</si>
  <si>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</si>
  <si>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</si>
  <si>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</si>
  <si>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</si>
  <si>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</si>
  <si>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</si>
  <si>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</si>
  <si>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</si>
  <si>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</si>
  <si>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</si>
  <si>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</si>
  <si>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</si>
  <si>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</si>
  <si>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</si>
  <si>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</si>
  <si>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</si>
  <si>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</si>
  <si>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</si>
  <si>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</si>
  <si>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</si>
  <si>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</si>
  <si>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</si>
  <si>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</si>
  <si>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</si>
  <si>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</si>
  <si>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</si>
  <si>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</si>
  <si>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</si>
  <si>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</si>
  <si>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</si>
  <si>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</si>
  <si>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</si>
  <si>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</si>
  <si>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</si>
  <si>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</si>
  <si>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</si>
  <si>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</si>
  <si>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</si>
  <si>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</si>
  <si>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</si>
  <si>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</si>
  <si>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</si>
  <si>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</si>
  <si>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</si>
  <si>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</si>
  <si>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</si>
  <si>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</si>
  <si>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</si>
  <si>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</si>
  <si>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</si>
  <si>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</si>
  <si>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</si>
  <si>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</si>
  <si>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</si>
  <si>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</si>
  <si>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</si>
  <si>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</si>
  <si>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</si>
  <si>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</si>
  <si>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</si>
  <si>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</si>
  <si>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</si>
  <si>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</si>
  <si>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</si>
  <si>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</si>
  <si>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</si>
  <si>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</si>
  <si>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</si>
  <si>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</si>
  <si>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</si>
  <si>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</si>
  <si>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</si>
  <si>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</si>
  <si>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</si>
  <si>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</si>
  <si>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</si>
  <si>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</si>
  <si>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</si>
  <si>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</si>
  <si>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</si>
  <si>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</si>
  <si>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</si>
  <si>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</si>
  <si>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</si>
  <si>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</si>
  <si>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</si>
  <si>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</si>
  <si>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</si>
  <si>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</si>
  <si>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</si>
  <si>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</si>
  <si>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</si>
  <si>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</si>
  <si>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</si>
  <si>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</si>
  <si>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</si>
  <si>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</si>
  <si>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</si>
  <si>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</si>
  <si>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</si>
  <si>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</si>
  <si>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</si>
  <si>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</si>
  <si>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</si>
  <si>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</si>
  <si>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</si>
  <si>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</si>
  <si>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</si>
  <si>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</si>
  <si>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</si>
  <si>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</si>
  <si>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</si>
  <si>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</si>
  <si>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</si>
  <si>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</si>
  <si>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</si>
  <si>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</si>
  <si>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</si>
  <si>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</si>
  <si>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</si>
  <si>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</si>
  <si>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</si>
  <si>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</si>
  <si>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</si>
  <si>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</si>
  <si>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</si>
  <si>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</si>
  <si>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</si>
  <si>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</si>
  <si>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</si>
  <si>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</si>
  <si>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</si>
  <si>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</si>
  <si>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</si>
  <si>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</si>
  <si>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</si>
  <si>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</si>
  <si>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</si>
  <si>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</si>
  <si>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</si>
  <si>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</si>
  <si>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</si>
  <si>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</si>
  <si>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</si>
  <si>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</si>
  <si>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</si>
  <si>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</si>
  <si>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</si>
  <si>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</si>
  <si>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</si>
  <si>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</si>
  <si>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</si>
  <si>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</si>
  <si>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</si>
  <si>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</si>
  <si>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</si>
  <si>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</si>
  <si>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</si>
  <si>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</si>
  <si>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</si>
  <si>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</si>
  <si>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</si>
  <si>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</si>
  <si>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</si>
  <si>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</si>
  <si>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</si>
  <si>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</si>
  <si>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</si>
  <si>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</si>
  <si>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</si>
  <si>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</si>
  <si>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</si>
  <si>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</si>
  <si>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</si>
  <si>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</si>
  <si>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</si>
  <si>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</si>
  <si>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</si>
  <si>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</si>
  <si>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</si>
  <si>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</si>
  <si>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</si>
  <si>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</si>
  <si>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</si>
  <si>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</si>
  <si>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</si>
  <si>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</si>
  <si>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</si>
  <si>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</si>
  <si>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</si>
  <si>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</si>
  <si>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</si>
  <si>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</si>
  <si>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</si>
  <si>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</si>
  <si>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</si>
  <si>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</si>
  <si>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</si>
  <si>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</si>
  <si>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</si>
  <si>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</si>
  <si>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</si>
  <si>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</si>
  <si>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</si>
  <si>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</si>
  <si>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</si>
  <si>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</si>
  <si>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</si>
  <si>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</si>
  <si>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</si>
  <si>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</si>
  <si>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</si>
  <si>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</si>
  <si>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</si>
  <si>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</si>
  <si>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</si>
  <si>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</si>
  <si>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</si>
  <si>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</si>
  <si>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</si>
  <si>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</si>
  <si>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</si>
  <si>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</si>
  <si>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</si>
  <si>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</si>
  <si>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</si>
  <si>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</si>
  <si>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</si>
  <si>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</si>
  <si>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</si>
  <si>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</si>
  <si>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</si>
  <si>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</si>
  <si>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</si>
  <si>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</si>
  <si>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</si>
  <si>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</si>
  <si>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</si>
  <si>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</si>
  <si>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</si>
  <si>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</si>
  <si>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</si>
  <si>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</si>
  <si>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</si>
  <si>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</si>
  <si>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</si>
  <si>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</si>
  <si>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</si>
  <si>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</si>
  <si>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</si>
  <si>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</si>
  <si>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</si>
  <si>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</si>
  <si>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</si>
  <si>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</si>
  <si>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</si>
  <si>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</si>
  <si>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</si>
  <si>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</si>
  <si>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</si>
  <si>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</si>
  <si>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</si>
  <si>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</si>
  <si>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</si>
  <si>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</si>
  <si>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</si>
  <si>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</si>
  <si>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</si>
  <si>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</si>
  <si>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</si>
  <si>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</si>
  <si>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</si>
  <si>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</si>
  <si>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</si>
  <si>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</si>
  <si>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</si>
  <si>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</si>
  <si>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</si>
  <si>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</si>
  <si>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</si>
  <si>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</si>
  <si>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</si>
  <si>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</si>
  <si>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</si>
  <si>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</si>
  <si>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</si>
  <si>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</si>
  <si>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</si>
  <si>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</si>
  <si>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</si>
  <si>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</si>
  <si>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</si>
  <si>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</si>
  <si>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</si>
  <si>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</si>
  <si>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</si>
  <si>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</si>
  <si>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</si>
  <si>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</si>
  <si>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</si>
  <si>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</si>
  <si>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</si>
  <si>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</si>
  <si>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</si>
  <si>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</si>
  <si>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</si>
  <si>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</si>
  <si>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</si>
  <si>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</si>
  <si>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</si>
  <si>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</si>
  <si>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</si>
  <si>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</si>
  <si>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</si>
  <si>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</si>
  <si>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</si>
  <si>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</si>
  <si>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</si>
  <si>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</si>
  <si>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</si>
  <si>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</si>
  <si>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</si>
  <si>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</si>
  <si>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</si>
  <si>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</si>
  <si>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</si>
  <si>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</si>
  <si>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</si>
  <si>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</si>
  <si>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</si>
  <si>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</si>
  <si>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</si>
  <si>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</si>
  <si>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</si>
  <si>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</si>
  <si>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</si>
  <si>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</si>
  <si>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</si>
  <si>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</si>
  <si>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</si>
  <si>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</si>
  <si>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</si>
  <si>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</si>
  <si>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</si>
  <si>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</si>
  <si>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</si>
  <si>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</si>
  <si>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</si>
  <si>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</si>
  <si>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</si>
  <si>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</si>
  <si>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</si>
  <si>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</si>
  <si>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</si>
  <si>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</si>
  <si>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</si>
  <si>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</si>
  <si>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</si>
  <si>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</si>
  <si>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</si>
  <si>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</si>
  <si>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</si>
  <si>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</si>
  <si>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</si>
  <si>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</si>
  <si>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</si>
  <si>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</si>
  <si>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</si>
  <si>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</si>
  <si>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</si>
  <si>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</si>
  <si>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</si>
  <si>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</si>
  <si>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</si>
  <si>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</si>
  <si>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</si>
  <si>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</si>
  <si>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</si>
  <si>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</si>
  <si>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</si>
  <si>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</si>
  <si>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</si>
  <si>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</si>
  <si>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</si>
  <si>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</si>
  <si>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</si>
  <si>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</si>
  <si>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</si>
  <si>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</si>
  <si>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</si>
  <si>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</si>
  <si>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</si>
  <si>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</si>
  <si>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</si>
  <si>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</si>
  <si>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</si>
  <si>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</si>
  <si>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</si>
  <si>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</si>
  <si>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</si>
  <si>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</si>
  <si>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</si>
  <si>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</si>
  <si>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</si>
  <si>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</si>
  <si>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</si>
  <si>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</si>
  <si>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</si>
  <si>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</si>
  <si>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</si>
  <si>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</si>
  <si>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</si>
  <si>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</si>
  <si>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</si>
  <si>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</si>
  <si>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</si>
  <si>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</si>
  <si>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</si>
  <si>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</si>
  <si>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</si>
  <si>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</si>
  <si>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</si>
  <si>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</si>
  <si>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</si>
  <si>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</si>
  <si>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</si>
  <si>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</si>
  <si>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</si>
  <si>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</si>
  <si>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</si>
  <si>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</si>
  <si>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</si>
  <si>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</si>
  <si>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</si>
  <si>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</si>
  <si>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</si>
  <si>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</si>
  <si>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</si>
  <si>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</si>
  <si>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</si>
  <si>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</si>
  <si>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</si>
  <si>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</si>
  <si>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</si>
  <si>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</si>
  <si>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</si>
  <si>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</si>
  <si>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</si>
  <si>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</si>
  <si>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</si>
  <si>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</si>
  <si>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</si>
  <si>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</si>
  <si>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</si>
  <si>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</si>
  <si>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</si>
  <si>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</si>
  <si>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</si>
  <si>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</si>
  <si>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</si>
  <si>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</si>
  <si>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</si>
  <si>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</si>
  <si>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</si>
  <si>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</si>
  <si>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</si>
  <si>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</si>
  <si>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</si>
  <si>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</si>
  <si>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</si>
  <si>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</si>
  <si>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</si>
  <si>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</si>
  <si>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</si>
  <si>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</si>
  <si>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</si>
  <si>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</si>
  <si>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</si>
  <si>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</si>
  <si>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</si>
  <si>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</si>
  <si>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</si>
  <si>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</si>
  <si>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</si>
  <si>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</si>
  <si>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</si>
  <si>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</si>
  <si>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</si>
  <si>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</si>
  <si>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</si>
  <si>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</si>
  <si>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</si>
  <si>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</si>
  <si>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</si>
  <si>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</si>
  <si>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</si>
  <si>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</si>
  <si>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</si>
  <si>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</si>
  <si>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</si>
  <si>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</si>
  <si>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</si>
  <si>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</si>
  <si>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</si>
  <si>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</si>
  <si>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</si>
  <si>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</si>
  <si>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</si>
  <si>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</si>
  <si>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</si>
  <si>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</si>
  <si>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</si>
  <si>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</si>
  <si>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</si>
  <si>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</si>
  <si>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</si>
  <si>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</si>
  <si>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</si>
  <si>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</si>
  <si>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</si>
  <si>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</si>
  <si>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</si>
  <si>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</si>
  <si>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</si>
  <si>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</si>
  <si>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</si>
  <si>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</si>
  <si>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</si>
  <si>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</si>
  <si>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</si>
  <si>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</si>
  <si>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</si>
  <si>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</si>
  <si>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</si>
  <si>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</si>
  <si>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</si>
  <si>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</si>
  <si>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</si>
  <si>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</si>
  <si>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</si>
  <si>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</si>
  <si>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</si>
  <si>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</si>
  <si>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</si>
  <si>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</si>
  <si>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</si>
  <si>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</si>
  <si>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</si>
  <si>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</si>
  <si>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</si>
  <si>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</si>
  <si>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</si>
  <si>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</si>
  <si>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</si>
  <si>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</si>
  <si>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</si>
  <si>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</si>
  <si>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</si>
  <si>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</si>
  <si>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</si>
  <si>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</si>
  <si>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</si>
  <si>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</si>
  <si>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</si>
  <si>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</si>
  <si>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</si>
  <si>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</si>
  <si>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</si>
  <si>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</si>
  <si>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</si>
  <si>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</si>
  <si>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</si>
  <si>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</si>
  <si>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</si>
  <si>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</si>
  <si>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</si>
  <si>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</si>
  <si>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</si>
  <si>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</si>
  <si>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</si>
  <si>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</si>
  <si>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</si>
  <si>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</si>
  <si>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</si>
  <si>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</si>
  <si>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</si>
  <si>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</si>
  <si>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</si>
  <si>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</si>
  <si>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</si>
  <si>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</si>
  <si>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</si>
  <si>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</si>
  <si>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</si>
  <si>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</si>
  <si>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</si>
  <si>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</si>
  <si>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</si>
  <si>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</si>
  <si>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</si>
  <si>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</si>
  <si>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</si>
  <si>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</si>
  <si>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</si>
  <si>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</si>
  <si>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</si>
  <si>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</si>
  <si>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</si>
  <si>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</si>
  <si>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</si>
  <si>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</si>
  <si>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</si>
  <si>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</si>
  <si>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</si>
  <si>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</si>
  <si>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</si>
  <si>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</si>
  <si>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</si>
  <si>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</si>
  <si>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</si>
  <si>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</si>
  <si>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</si>
  <si>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</si>
  <si>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</si>
  <si>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</si>
  <si>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</si>
  <si>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</si>
  <si>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</si>
  <si>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</si>
  <si>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</si>
  <si>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</si>
  <si>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</si>
  <si>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</si>
  <si>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</si>
  <si>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</si>
  <si>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</si>
  <si>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</si>
  <si>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</si>
  <si>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</si>
  <si>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</si>
  <si>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</si>
  <si>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</si>
  <si>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</si>
  <si>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</si>
  <si>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</si>
  <si>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</si>
  <si>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</si>
  <si>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</si>
  <si>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</si>
  <si>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</si>
  <si>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</si>
  <si>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</si>
  <si>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</si>
  <si>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</si>
  <si>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</si>
  <si>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</si>
  <si>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</si>
  <si>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</si>
  <si>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</si>
  <si>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</si>
  <si>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</si>
  <si>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</si>
  <si>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</si>
  <si>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</si>
  <si>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</si>
  <si>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</si>
  <si>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</si>
  <si>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</si>
  <si>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</si>
  <si>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</si>
  <si>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</si>
  <si>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</si>
  <si>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</si>
  <si>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</si>
  <si>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</si>
  <si>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</si>
  <si>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</si>
  <si>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</si>
  <si>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</si>
  <si>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</si>
  <si>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</si>
  <si>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</si>
  <si>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</si>
  <si>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</si>
  <si>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</si>
  <si>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</si>
  <si>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</si>
  <si>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</si>
  <si>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</si>
  <si>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</si>
  <si>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</si>
  <si>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</si>
  <si>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</si>
  <si>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</si>
  <si>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</si>
  <si>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</si>
  <si>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</si>
  <si>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</si>
  <si>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</si>
  <si>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</si>
  <si>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</si>
  <si>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</si>
  <si>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</si>
  <si>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</si>
  <si>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</si>
  <si>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</si>
  <si>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</si>
  <si>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</si>
  <si>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</si>
  <si>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</si>
  <si>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</si>
  <si>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</si>
  <si>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</si>
  <si>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</si>
  <si>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</si>
  <si>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</si>
  <si>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</si>
  <si>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</si>
  <si>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</si>
  <si>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</si>
  <si>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</si>
  <si>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</si>
  <si>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</si>
  <si>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</si>
  <si>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</si>
  <si>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</si>
  <si>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</si>
  <si>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</si>
  <si>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</si>
  <si>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</si>
  <si>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</si>
  <si>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</si>
  <si>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</si>
  <si>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</si>
  <si>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</si>
  <si>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</si>
  <si>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</si>
  <si>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</si>
  <si>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</si>
  <si>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</si>
  <si>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</si>
  <si>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</si>
  <si>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</si>
  <si>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</si>
  <si>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</si>
  <si>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</si>
  <si>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</si>
  <si>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</si>
  <si>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</si>
  <si>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</si>
  <si>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</si>
  <si>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</si>
  <si>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</si>
  <si>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</si>
  <si>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</si>
  <si>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</si>
  <si>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</si>
  <si>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</si>
  <si>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</si>
  <si>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</si>
  <si>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</si>
  <si>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</si>
  <si>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</si>
  <si>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</si>
  <si>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</si>
  <si>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</si>
  <si>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</si>
  <si>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</si>
  <si>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</si>
  <si>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</si>
  <si>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</si>
  <si>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</si>
  <si>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</si>
  <si>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</si>
  <si>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</si>
  <si>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</si>
  <si>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</si>
  <si>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</si>
  <si>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</si>
  <si>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</si>
  <si>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</si>
  <si>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</si>
  <si>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</si>
  <si>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</si>
  <si>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</si>
  <si>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</si>
  <si>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</si>
  <si>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</si>
  <si>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</si>
  <si>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</si>
  <si>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</si>
  <si>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</si>
  <si>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</si>
  <si>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</si>
  <si>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</si>
  <si>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</si>
  <si>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</si>
  <si>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</si>
  <si>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</si>
  <si>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</si>
  <si>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</si>
  <si>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</si>
  <si>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</si>
  <si>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</si>
  <si>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</si>
  <si>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</si>
  <si>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</si>
  <si>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</si>
  <si>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</si>
  <si>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</si>
  <si>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</si>
  <si>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</si>
  <si>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</si>
  <si>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</si>
  <si>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</si>
  <si>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</si>
  <si>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</si>
  <si>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</si>
  <si>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</si>
  <si>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</si>
  <si>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</si>
  <si>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</si>
  <si>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</si>
  <si>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</si>
  <si>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</si>
  <si>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</si>
  <si>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</si>
  <si>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</si>
  <si>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</si>
  <si>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</si>
  <si>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</si>
  <si>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</si>
  <si>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</si>
  <si>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</si>
  <si>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</si>
  <si>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</si>
  <si>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</si>
  <si>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</si>
  <si>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</si>
  <si>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</si>
  <si>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</si>
  <si>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</si>
  <si>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</si>
  <si>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</si>
  <si>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</si>
  <si>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</si>
  <si>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</si>
  <si>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</si>
  <si>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</si>
  <si>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</si>
  <si>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</si>
  <si>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</si>
  <si>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</si>
  <si>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</si>
  <si>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</si>
  <si>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</si>
  <si>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</si>
  <si>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</si>
  <si>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</si>
  <si>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</si>
  <si>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</si>
  <si>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</si>
  <si>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</si>
  <si>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</si>
  <si>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</si>
  <si>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</si>
  <si>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</si>
  <si>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</si>
  <si>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</si>
  <si>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</si>
  <si>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</si>
  <si>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</si>
  <si>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</si>
  <si>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</si>
  <si>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</si>
  <si>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</si>
  <si>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</si>
  <si>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</si>
  <si>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</si>
  <si>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</si>
  <si>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</si>
  <si>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</si>
  <si>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</si>
  <si>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</si>
  <si>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</si>
  <si>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</si>
  <si>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</si>
  <si>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</si>
  <si>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</si>
  <si>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</si>
  <si>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</si>
  <si>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</si>
  <si>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</si>
  <si>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</si>
  <si>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</si>
  <si>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</si>
  <si>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</si>
  <si>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</si>
  <si>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</si>
  <si>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</si>
  <si>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</si>
  <si>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</si>
  <si>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</si>
  <si>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</si>
  <si>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</si>
  <si>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</si>
  <si>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</si>
  <si>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</si>
  <si>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</si>
  <si>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</si>
  <si>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</si>
  <si>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</si>
  <si>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</si>
  <si>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</si>
  <si>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</si>
  <si>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</si>
  <si>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</si>
  <si>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</si>
  <si>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</si>
  <si>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</si>
  <si>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</si>
  <si>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</si>
  <si>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</si>
  <si>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</si>
  <si>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</si>
  <si>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</si>
  <si>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</si>
  <si>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</si>
  <si>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</si>
  <si>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</si>
  <si>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</si>
  <si>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</si>
  <si>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</si>
  <si>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</si>
  <si>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</si>
  <si>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</si>
  <si>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</si>
  <si>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</si>
  <si>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</si>
  <si>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</si>
  <si>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</si>
  <si>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</si>
  <si>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</si>
  <si>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</si>
  <si>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</si>
  <si>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</si>
  <si>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</si>
  <si>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</si>
  <si>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</si>
  <si>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</si>
  <si>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</si>
  <si>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</si>
  <si>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</si>
  <si>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</si>
  <si>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</si>
  <si>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</si>
  <si>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</si>
  <si>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</si>
  <si>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</si>
  <si>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</si>
  <si>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</si>
  <si>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</si>
  <si>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</si>
  <si>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</si>
  <si>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</si>
  <si>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</si>
  <si>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</si>
  <si>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</si>
  <si>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</si>
  <si>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</si>
  <si>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</si>
  <si>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</si>
  <si>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</si>
  <si>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</si>
  <si>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</si>
  <si>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</si>
  <si>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</si>
  <si>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</si>
  <si>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</si>
  <si>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</si>
  <si>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</si>
  <si>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</si>
  <si>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</si>
  <si>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</si>
  <si>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</si>
  <si>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</si>
  <si>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</si>
  <si>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</si>
  <si>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</si>
  <si>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</si>
  <si>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</si>
  <si>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</si>
  <si>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</si>
  <si>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</si>
  <si>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</si>
  <si>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</si>
  <si>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</si>
  <si>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</si>
  <si>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</si>
  <si>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</si>
  <si>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</si>
  <si>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</si>
  <si>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</si>
  <si>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</si>
  <si>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</si>
  <si>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</si>
  <si>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</si>
  <si>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</si>
  <si>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</si>
  <si>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</si>
  <si>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</si>
  <si>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</si>
  <si>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</si>
  <si>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</si>
  <si>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</si>
  <si>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</si>
  <si>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</si>
  <si>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</si>
  <si>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</si>
  <si>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</si>
  <si>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</si>
  <si>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</si>
  <si>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</si>
  <si>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</si>
  <si>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</si>
  <si>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</si>
  <si>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</si>
  <si>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</si>
  <si>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</si>
  <si>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</si>
  <si>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</si>
  <si>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</si>
  <si>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</si>
  <si>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</si>
  <si>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</si>
  <si>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</si>
  <si>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</si>
  <si>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</si>
  <si>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</si>
  <si>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</si>
  <si>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</si>
  <si>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</si>
  <si>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</si>
  <si>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</si>
  <si>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</si>
  <si>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</si>
  <si>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</si>
  <si>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</si>
  <si>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</si>
  <si>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</si>
  <si>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</si>
  <si>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</si>
  <si>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</si>
  <si>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</si>
  <si>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</si>
  <si>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</si>
  <si>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</si>
  <si>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</si>
  <si>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</si>
  <si>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</si>
  <si>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</si>
  <si>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</si>
  <si>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</si>
  <si>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</si>
  <si>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</si>
  <si>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</si>
  <si>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</si>
  <si>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</si>
  <si>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</si>
  <si>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</si>
  <si>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</si>
  <si>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</si>
  <si>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</si>
  <si>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</si>
  <si>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</si>
  <si>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</si>
  <si>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</si>
  <si>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</si>
  <si>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</si>
  <si>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</si>
  <si>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</si>
  <si>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</si>
  <si>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</si>
  <si>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</si>
  <si>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</si>
  <si>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</si>
  <si>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</si>
  <si>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</si>
  <si>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</si>
  <si>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</si>
  <si>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</si>
  <si>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</si>
  <si>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</si>
  <si>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</si>
  <si>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</si>
  <si>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</si>
  <si>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</si>
  <si>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</si>
  <si>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</si>
  <si>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</si>
  <si>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</si>
  <si>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</si>
  <si>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</si>
  <si>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</si>
  <si>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</si>
  <si>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</si>
  <si>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</si>
  <si>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</si>
  <si>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</si>
  <si>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</si>
  <si>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</si>
  <si>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</si>
  <si>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</si>
  <si>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</si>
  <si>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</si>
  <si>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</si>
  <si>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</si>
  <si>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</si>
  <si>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</si>
  <si>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</si>
  <si>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</si>
  <si>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</si>
  <si>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</si>
  <si>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</si>
  <si>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</si>
  <si>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</si>
  <si>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</si>
  <si>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</si>
  <si>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</si>
  <si>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</si>
  <si>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</si>
  <si>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</si>
  <si>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</si>
  <si>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</si>
  <si>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</si>
  <si>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</si>
  <si>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</si>
  <si>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</si>
  <si>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</si>
  <si>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</si>
  <si>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</si>
  <si>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</si>
  <si>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</si>
  <si>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</si>
  <si>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</si>
  <si>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</si>
  <si>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</si>
  <si>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</si>
  <si>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</si>
  <si>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</si>
  <si>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</si>
  <si>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</si>
  <si>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</si>
  <si>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</si>
  <si>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</si>
  <si>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</si>
  <si>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</si>
  <si>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</si>
  <si>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</si>
  <si>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</si>
  <si>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</si>
  <si>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</si>
  <si>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</si>
  <si>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</si>
  <si>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</si>
  <si>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</si>
  <si>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</si>
  <si>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</si>
  <si>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</si>
  <si>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</si>
  <si>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</si>
  <si>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</si>
  <si>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</si>
  <si>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</si>
  <si>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</si>
  <si>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</si>
  <si>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</si>
  <si>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</si>
  <si>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</si>
  <si>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</si>
  <si>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</si>
  <si>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</si>
  <si>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</si>
  <si>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</si>
  <si>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</si>
  <si>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</si>
  <si>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</si>
  <si>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</si>
  <si>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</si>
  <si>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</si>
  <si>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</si>
  <si>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</si>
  <si>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</si>
  <si>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</si>
  <si>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</si>
  <si>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</si>
  <si>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</si>
  <si>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</si>
  <si>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</si>
  <si>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</si>
  <si>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</si>
  <si>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</si>
  <si>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</si>
  <si>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</si>
  <si>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</si>
  <si>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</si>
  <si>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</si>
  <si>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</si>
  <si>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</si>
  <si>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</si>
  <si>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</si>
  <si>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</si>
  <si>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</si>
  <si>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</si>
  <si>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</si>
  <si>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</si>
  <si>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</si>
  <si>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</si>
  <si>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</si>
  <si>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</si>
  <si>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</si>
  <si>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</si>
  <si>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</si>
  <si>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</si>
  <si>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</si>
  <si>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</si>
  <si>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</si>
  <si>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</si>
  <si>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</si>
  <si>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</si>
  <si>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</si>
  <si>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</si>
  <si>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</si>
  <si>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</si>
  <si>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</si>
  <si>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</si>
  <si>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</si>
  <si>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</si>
  <si>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</si>
  <si>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</si>
  <si>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</si>
  <si>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</si>
  <si>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</si>
  <si>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</si>
  <si>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</si>
  <si>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</si>
  <si>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</si>
  <si>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</si>
  <si>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</si>
  <si>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</si>
  <si>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</si>
  <si>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</si>
  <si>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</si>
  <si>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</si>
  <si>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</si>
  <si>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</si>
  <si>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</si>
  <si>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</si>
  <si>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</si>
  <si>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</si>
  <si>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</si>
  <si>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</si>
  <si>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</si>
  <si>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</si>
  <si>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</si>
  <si>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</si>
  <si>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</si>
  <si>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</si>
  <si>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</si>
  <si>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</si>
  <si>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</si>
  <si>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</si>
  <si>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</si>
  <si>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</si>
  <si>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</si>
  <si>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</si>
  <si>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</si>
  <si>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</si>
  <si>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</si>
  <si>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</si>
  <si>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</si>
  <si>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</si>
  <si>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</si>
  <si>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</si>
  <si>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</si>
  <si>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</si>
  <si>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</si>
  <si>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</si>
  <si>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</si>
  <si>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</si>
  <si>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</si>
  <si>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</si>
  <si>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</si>
  <si>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</si>
  <si>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</si>
  <si>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</si>
  <si>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</si>
  <si>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</si>
  <si>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</si>
  <si>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</si>
  <si>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</si>
  <si>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</si>
  <si>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</si>
  <si>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</si>
  <si>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</si>
  <si>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</si>
  <si>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</si>
  <si>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</si>
  <si>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</si>
  <si>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</si>
  <si>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</si>
  <si>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</si>
  <si>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</si>
  <si>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</si>
  <si>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</si>
  <si>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</si>
  <si>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</si>
  <si>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</si>
  <si>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</si>
  <si>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</si>
  <si>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</si>
  <si>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</si>
  <si>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</si>
  <si>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</si>
  <si>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</si>
  <si>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</si>
  <si>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</si>
  <si>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</si>
  <si>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</si>
  <si>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</si>
  <si>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</si>
  <si>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</si>
  <si>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</si>
  <si>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</si>
  <si>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</si>
  <si>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</si>
  <si>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</si>
  <si>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</si>
  <si>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</si>
  <si>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</si>
  <si>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</si>
  <si>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</si>
  <si>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</si>
  <si>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</si>
  <si>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</si>
  <si>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</si>
  <si>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</si>
  <si>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</si>
  <si>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</si>
  <si>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</si>
  <si>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</si>
  <si>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</si>
  <si>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</si>
  <si>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</si>
  <si>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</si>
  <si>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</si>
  <si>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</si>
  <si>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</si>
  <si>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</si>
  <si>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</si>
  <si>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</si>
  <si>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</si>
  <si>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</si>
  <si>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</si>
  <si>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</si>
  <si>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</si>
  <si>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</si>
  <si>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</si>
  <si>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</si>
  <si>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</si>
  <si>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</si>
  <si>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</si>
  <si>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</si>
  <si>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</si>
  <si>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</si>
  <si>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</si>
  <si>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</si>
  <si>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</si>
  <si>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</si>
  <si>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</si>
  <si>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</si>
  <si>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</si>
  <si>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</si>
  <si>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</si>
  <si>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</si>
  <si>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</si>
  <si>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</si>
  <si>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</si>
  <si>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</si>
  <si>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</si>
  <si>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</si>
  <si>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</si>
  <si>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</si>
  <si>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</si>
  <si>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</si>
  <si>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</si>
  <si>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</si>
  <si>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</si>
  <si>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</si>
  <si>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</si>
  <si>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</si>
  <si>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</si>
  <si>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</si>
  <si>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</si>
  <si>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</si>
  <si>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</si>
  <si>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</si>
  <si>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</si>
  <si>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</si>
  <si>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</si>
  <si>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</si>
  <si>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</si>
  <si>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</si>
  <si>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</si>
  <si>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</si>
  <si>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</si>
  <si>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</si>
  <si>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</si>
  <si>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</si>
  <si>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</si>
  <si>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</si>
  <si>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</si>
  <si>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</si>
  <si>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</si>
  <si>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</si>
  <si>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</si>
  <si>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</si>
  <si>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</si>
  <si>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</si>
  <si>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</si>
  <si>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</si>
  <si>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</si>
  <si>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</si>
  <si>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</si>
  <si>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</si>
  <si>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</si>
  <si>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</si>
  <si>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</si>
  <si>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</si>
  <si>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</si>
  <si>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</si>
  <si>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</si>
  <si>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</si>
  <si>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</si>
  <si>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</si>
  <si>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</si>
  <si>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</si>
  <si>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</si>
  <si>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</si>
  <si>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</si>
  <si>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</si>
  <si>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</si>
  <si>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</si>
  <si>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</si>
  <si>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</si>
  <si>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</si>
  <si>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</si>
  <si>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</si>
  <si>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</si>
  <si>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</si>
  <si>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</si>
  <si>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</si>
  <si>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</si>
  <si>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</si>
  <si>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</si>
  <si>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</si>
  <si>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</si>
  <si>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</si>
  <si>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</si>
  <si>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</si>
  <si>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</si>
  <si>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</si>
  <si>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</si>
  <si>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</si>
  <si>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</si>
  <si>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</si>
  <si>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</si>
  <si>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</si>
  <si>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</si>
  <si>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</si>
  <si>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</si>
  <si>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</si>
  <si>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</si>
  <si>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</si>
  <si>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</si>
  <si>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</si>
  <si>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</si>
  <si>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</si>
  <si>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</si>
  <si>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</si>
  <si>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</si>
  <si>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</si>
  <si>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</si>
  <si>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</si>
  <si>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</si>
  <si>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</si>
  <si>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</si>
  <si>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</si>
  <si>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</si>
  <si>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</si>
  <si>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</si>
  <si>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</si>
  <si>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</si>
  <si>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</si>
  <si>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</si>
  <si>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</si>
  <si>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</si>
  <si>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</si>
  <si>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</si>
  <si>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</si>
  <si>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</si>
  <si>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</si>
  <si>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</si>
  <si>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</si>
  <si>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</si>
  <si>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</si>
  <si>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</si>
  <si>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</si>
  <si>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</si>
  <si>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</si>
  <si>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</si>
  <si>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</si>
  <si>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</si>
  <si>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</si>
  <si>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</si>
  <si>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</si>
  <si>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</si>
  <si>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</si>
  <si>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</si>
  <si>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</si>
  <si>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</si>
  <si>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</si>
  <si>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</si>
  <si>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</si>
  <si>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</si>
  <si>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</si>
  <si>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</si>
  <si>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</si>
  <si>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</si>
  <si>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</si>
  <si>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</si>
  <si>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</si>
  <si>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</si>
  <si>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</si>
  <si>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</si>
  <si>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</si>
  <si>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</si>
  <si>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</si>
  <si>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</si>
  <si>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</si>
  <si>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</si>
  <si>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</si>
  <si>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</si>
  <si>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</si>
  <si>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</si>
  <si>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</si>
  <si>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</si>
  <si>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</si>
  <si>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</si>
  <si>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</si>
  <si>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</si>
  <si>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</si>
  <si>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</si>
  <si>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</si>
  <si>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</si>
  <si>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</si>
  <si>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</si>
  <si>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</si>
  <si>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</si>
  <si>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</si>
  <si>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</si>
  <si>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</si>
  <si>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</si>
  <si>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</si>
  <si>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</si>
  <si>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</si>
  <si>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</si>
  <si>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</si>
  <si>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</si>
  <si>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</si>
  <si>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</si>
  <si>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</si>
  <si>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</si>
  <si>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</si>
  <si>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</si>
  <si>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</si>
  <si>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</si>
  <si>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</si>
  <si>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</si>
  <si>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</si>
  <si>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</si>
  <si>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</si>
  <si>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</si>
  <si>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</si>
  <si>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</si>
  <si>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</si>
  <si>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</si>
  <si>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</si>
  <si>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</si>
  <si>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</si>
  <si>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</si>
  <si>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</si>
  <si>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</si>
  <si>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</si>
  <si>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</si>
  <si>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</si>
  <si>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</si>
  <si>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</si>
  <si>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</si>
  <si>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</si>
  <si>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</si>
  <si>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</si>
  <si>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</si>
  <si>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</si>
  <si>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</si>
  <si>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</si>
  <si>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</si>
  <si>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</si>
  <si>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</si>
  <si>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</si>
  <si>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</si>
  <si>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</si>
  <si>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</si>
  <si>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</si>
  <si>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</si>
  <si>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</si>
  <si>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</si>
  <si>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</si>
  <si>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</si>
  <si>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</si>
  <si>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</si>
  <si>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</si>
  <si>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</si>
  <si>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</si>
  <si>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</si>
  <si>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</si>
  <si>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</si>
  <si>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</si>
  <si>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</si>
  <si>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</si>
  <si>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</si>
  <si>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</si>
  <si>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</si>
  <si>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</si>
  <si>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</si>
  <si>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</si>
  <si>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</si>
  <si>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</si>
  <si>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</si>
  <si>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</si>
  <si>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</si>
  <si>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</si>
  <si>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</si>
  <si>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</si>
  <si>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</si>
  <si>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</si>
  <si>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</si>
  <si>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</si>
  <si>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</si>
  <si>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</si>
  <si>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</si>
  <si>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</si>
  <si>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</si>
  <si>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</si>
  <si>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</si>
  <si>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</si>
  <si>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</si>
  <si>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</si>
  <si>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</si>
  <si>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</si>
  <si>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</si>
  <si>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</si>
  <si>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</si>
  <si>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</si>
  <si>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</si>
  <si>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</si>
  <si>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</si>
  <si>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</si>
  <si>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</si>
  <si>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</si>
  <si>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</si>
  <si>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</si>
  <si>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</si>
  <si>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</si>
  <si>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</si>
  <si>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</si>
  <si>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</si>
  <si>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</si>
  <si>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</si>
  <si>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</si>
  <si>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</si>
  <si>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</si>
  <si>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</si>
  <si>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</si>
  <si>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</si>
  <si>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</si>
  <si>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</si>
  <si>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</si>
  <si>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</si>
  <si>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</si>
  <si>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</si>
  <si>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</si>
  <si>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</si>
  <si>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</si>
  <si>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</si>
  <si>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</si>
  <si>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</si>
  <si>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</si>
  <si>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</si>
  <si>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</si>
  <si>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</si>
  <si>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</si>
  <si>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</si>
  <si>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</si>
  <si>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</si>
  <si>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</si>
  <si>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</si>
  <si>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</si>
  <si>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</si>
  <si>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</si>
  <si>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</si>
  <si>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</si>
  <si>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</si>
  <si>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</si>
  <si>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</si>
  <si>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</si>
  <si>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</si>
  <si>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</si>
  <si>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</si>
  <si>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</si>
  <si>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</si>
  <si>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</si>
  <si>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</si>
  <si>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</si>
  <si>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</si>
  <si>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</si>
  <si>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</si>
  <si>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</si>
  <si>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</si>
  <si>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</si>
  <si>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</si>
  <si>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</si>
  <si>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</si>
  <si>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</si>
  <si>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</si>
  <si>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</si>
  <si>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</si>
  <si>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</si>
  <si>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</si>
  <si>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</si>
  <si>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</si>
  <si>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</si>
  <si>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</si>
  <si>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</si>
  <si>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</si>
  <si>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</si>
  <si>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</si>
  <si>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</si>
  <si>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</si>
  <si>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</si>
  <si>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</si>
  <si>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</si>
  <si>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</si>
  <si>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</si>
  <si>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</si>
  <si>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</si>
  <si>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</si>
  <si>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</si>
  <si>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</si>
  <si>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</si>
  <si>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</si>
  <si>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</si>
  <si>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</si>
  <si>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</si>
  <si>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</si>
  <si>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</si>
  <si>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</si>
  <si>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</si>
  <si>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</si>
  <si>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</si>
  <si>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</si>
  <si>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</si>
  <si>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</si>
  <si>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</si>
  <si>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</si>
  <si>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</si>
  <si>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</si>
  <si>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</si>
  <si>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</si>
  <si>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</si>
  <si>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</si>
  <si>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</si>
  <si>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</si>
  <si>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</si>
  <si>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</si>
  <si>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</si>
  <si>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</si>
  <si>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</si>
  <si>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</si>
  <si>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</si>
  <si>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</si>
  <si>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</si>
  <si>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</si>
  <si>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</si>
  <si>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</si>
  <si>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</si>
  <si>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</si>
  <si>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</si>
  <si>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</si>
  <si>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</si>
  <si>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</si>
  <si>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</si>
  <si>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</si>
  <si>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</si>
  <si>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</si>
  <si>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</si>
  <si>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</si>
  <si>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</si>
  <si>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</si>
  <si>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</si>
  <si>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</si>
  <si>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</si>
  <si>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</si>
  <si>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</si>
  <si>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</si>
  <si>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</si>
  <si>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</si>
  <si>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</si>
  <si>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</si>
  <si>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</si>
  <si>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</si>
  <si>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</si>
  <si>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</si>
  <si>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</si>
  <si>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</si>
  <si>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</si>
  <si>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</si>
  <si>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</si>
  <si>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</si>
  <si>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</si>
  <si>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</si>
  <si>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</si>
  <si>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</si>
  <si>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</si>
  <si>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</si>
  <si>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</si>
  <si>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</si>
  <si>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</si>
  <si>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</si>
  <si>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</si>
  <si>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</si>
  <si>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</si>
  <si>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</si>
  <si>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</si>
  <si>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</si>
  <si>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</si>
  <si>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</si>
  <si>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</si>
  <si>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</si>
  <si>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</si>
  <si>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</si>
  <si>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</si>
  <si>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</si>
  <si>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</si>
  <si>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</si>
  <si>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</si>
  <si>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</si>
  <si>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</si>
  <si>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</si>
  <si>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</si>
  <si>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</si>
  <si>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</si>
  <si>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</si>
  <si>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</si>
  <si>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</si>
  <si>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</si>
  <si>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</si>
  <si>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</si>
  <si>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</si>
  <si>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</si>
  <si>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</si>
  <si>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</si>
  <si>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</si>
  <si>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</si>
  <si>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</si>
  <si>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</si>
  <si>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</si>
  <si>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</si>
  <si>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</si>
  <si>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</si>
  <si>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</si>
  <si>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</si>
  <si>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</si>
  <si>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</si>
  <si>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</si>
  <si>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</si>
  <si>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</si>
  <si>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</si>
  <si>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</si>
  <si>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</si>
  <si>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</si>
  <si>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</si>
  <si>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</si>
  <si>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</si>
  <si>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</si>
  <si>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</si>
  <si>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</si>
  <si>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</si>
  <si>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</si>
  <si>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</si>
  <si>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</si>
  <si>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</si>
  <si>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</si>
  <si>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</si>
  <si>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</si>
  <si>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</si>
  <si>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</si>
  <si>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</si>
  <si>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</si>
  <si>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</si>
  <si>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</si>
  <si>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</si>
  <si>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</si>
  <si>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</si>
  <si>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</si>
  <si>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</si>
  <si>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</si>
  <si>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</si>
  <si>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</si>
  <si>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</si>
  <si>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</si>
  <si>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</si>
  <si>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</si>
  <si>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</si>
  <si>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</si>
  <si>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</si>
  <si>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</si>
  <si>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</si>
  <si>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</si>
  <si>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</si>
  <si>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</si>
  <si>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</si>
  <si>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</si>
  <si>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</si>
  <si>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</si>
  <si>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</si>
  <si>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</si>
  <si>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</si>
  <si>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</si>
  <si>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</si>
  <si>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</si>
  <si>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</si>
  <si>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</si>
  <si>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</si>
  <si>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</si>
  <si>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</si>
  <si>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</si>
  <si>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</si>
  <si>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</si>
  <si>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</si>
  <si>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</si>
  <si>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</si>
  <si>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</si>
  <si>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</si>
  <si>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</si>
  <si>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</si>
  <si>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</si>
  <si>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</si>
  <si>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</si>
  <si>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</si>
  <si>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</si>
  <si>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</si>
  <si>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</si>
  <si>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</si>
  <si>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</si>
  <si>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</si>
  <si>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</si>
  <si>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</si>
  <si>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</si>
  <si>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</si>
  <si>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</si>
  <si>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</si>
  <si>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</si>
  <si>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</si>
  <si>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</si>
  <si>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</si>
  <si>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</si>
  <si>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</si>
  <si>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</si>
  <si>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</si>
  <si>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</si>
  <si>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</si>
  <si>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</si>
  <si>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</si>
  <si>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</si>
  <si>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</si>
  <si>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</si>
  <si>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</si>
  <si>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</si>
  <si>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</si>
  <si>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</si>
  <si>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</si>
  <si>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</si>
  <si>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</si>
  <si>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</si>
  <si>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</si>
  <si>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</si>
  <si>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</si>
  <si>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</si>
  <si>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</si>
  <si>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</si>
  <si>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</si>
  <si>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</si>
  <si>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</si>
  <si>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</si>
  <si>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</si>
  <si>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</si>
  <si>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</si>
  <si>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</si>
  <si>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</si>
  <si>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</si>
  <si>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</si>
  <si>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</si>
  <si>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</si>
  <si>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</si>
  <si>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</si>
  <si>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</si>
  <si>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</si>
  <si>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</si>
  <si>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</si>
  <si>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</si>
  <si>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</si>
  <si>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</si>
  <si>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</si>
  <si>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</si>
  <si>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</si>
  <si>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</si>
  <si>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</si>
  <si>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</si>
  <si>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</si>
  <si>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</si>
  <si>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</si>
  <si>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</si>
  <si>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</si>
  <si>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</si>
  <si>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</si>
  <si>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</si>
  <si>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</si>
  <si>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</si>
  <si>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</si>
  <si>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</si>
  <si>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</si>
  <si>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</si>
  <si>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</si>
  <si>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</si>
  <si>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</si>
  <si>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</si>
  <si>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</si>
  <si>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</si>
  <si>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</si>
  <si>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</si>
  <si>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</si>
  <si>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</si>
  <si>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</si>
  <si>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</si>
  <si>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</si>
  <si>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</si>
  <si>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</si>
  <si>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</si>
  <si>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</si>
  <si>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</si>
  <si>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</si>
  <si>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</si>
  <si>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</si>
  <si>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</si>
  <si>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</si>
  <si>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</si>
  <si>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</si>
  <si>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</si>
  <si>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</si>
  <si>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</si>
  <si>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</si>
  <si>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</si>
  <si>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</si>
  <si>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</si>
  <si>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</si>
  <si>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</si>
  <si>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</si>
  <si>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</si>
  <si>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</si>
  <si>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</si>
  <si>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</si>
  <si>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</si>
  <si>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</si>
  <si>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</si>
  <si>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</si>
  <si>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</si>
  <si>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</si>
  <si>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</si>
  <si>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</si>
  <si>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</si>
  <si>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</si>
  <si>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</si>
  <si>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</si>
  <si>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</si>
  <si>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</si>
  <si>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</si>
  <si>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</si>
  <si>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</si>
  <si>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</si>
  <si>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</si>
  <si>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</si>
  <si>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</si>
  <si>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</si>
  <si>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</si>
  <si>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</si>
  <si>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</si>
  <si>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</si>
  <si>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</si>
  <si>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</si>
  <si>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</si>
  <si>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</si>
  <si>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</si>
  <si>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</si>
  <si>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</si>
  <si>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</si>
  <si>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</si>
  <si>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</si>
  <si>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</si>
  <si>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</si>
  <si>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</si>
  <si>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</si>
  <si>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</si>
  <si>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</si>
  <si>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</si>
  <si>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</si>
  <si>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</si>
  <si>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</si>
  <si>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</si>
  <si>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</si>
  <si>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</si>
  <si>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</si>
  <si>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</si>
  <si>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</si>
  <si>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</si>
  <si>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</si>
  <si>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</si>
  <si>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</si>
  <si>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</si>
  <si>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</si>
  <si>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</si>
  <si>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</si>
  <si>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</si>
  <si>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</si>
  <si>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</si>
  <si>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</si>
  <si>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</si>
  <si>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</si>
  <si>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</si>
  <si>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</si>
  <si>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</si>
  <si>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</si>
  <si>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</si>
  <si>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</si>
  <si>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</si>
  <si>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</si>
  <si>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</si>
  <si>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</si>
  <si>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</si>
  <si>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</si>
  <si>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</si>
  <si>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</si>
  <si>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</si>
  <si>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</si>
  <si>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</si>
  <si>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</si>
  <si>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</si>
  <si>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</si>
  <si>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</si>
  <si>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</si>
  <si>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</si>
  <si>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</si>
  <si>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</si>
  <si>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</si>
  <si>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</si>
  <si>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</si>
  <si>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</si>
  <si>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</si>
  <si>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</si>
  <si>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</si>
  <si>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</si>
  <si>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</si>
  <si>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</si>
  <si>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</si>
  <si>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</si>
  <si>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</si>
  <si>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</si>
  <si>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</si>
  <si>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</si>
  <si>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</si>
  <si>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</si>
  <si>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</si>
  <si>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</si>
  <si>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</si>
  <si>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</si>
  <si>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</si>
  <si>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</si>
  <si>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</si>
  <si>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</si>
  <si>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</si>
  <si>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</si>
  <si>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</si>
  <si>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</si>
  <si>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</si>
  <si>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</si>
  <si>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</si>
  <si>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</si>
  <si>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</si>
  <si>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</si>
  <si>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</si>
  <si>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</si>
  <si>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</si>
  <si>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</si>
  <si>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</si>
  <si>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</si>
  <si>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</si>
  <si>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</si>
  <si>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</si>
  <si>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</si>
  <si>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</si>
  <si>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</si>
  <si>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</si>
  <si>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</si>
  <si>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</si>
  <si>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</si>
  <si>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</si>
  <si>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</si>
  <si>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</si>
  <si>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</si>
  <si>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</si>
  <si>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</si>
  <si>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</si>
  <si>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</si>
  <si>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</si>
  <si>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</si>
  <si>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</si>
  <si>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</si>
  <si>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</si>
  <si>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</si>
  <si>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</si>
  <si>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</si>
  <si>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</si>
  <si>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</si>
  <si>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</si>
  <si>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</si>
  <si>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</si>
  <si>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</si>
  <si>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</si>
  <si>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</si>
  <si>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</si>
  <si>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</si>
  <si>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</si>
  <si>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</si>
  <si>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</si>
  <si>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</si>
  <si>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</si>
  <si>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</si>
  <si>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</si>
  <si>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</si>
  <si>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</si>
  <si>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</si>
  <si>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</si>
  <si>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</si>
  <si>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</si>
  <si>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</si>
  <si>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</si>
  <si>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</si>
  <si>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</si>
  <si>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</si>
  <si>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</si>
  <si>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</si>
  <si>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</si>
  <si>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</si>
  <si>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</si>
  <si>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</si>
  <si>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</si>
  <si>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</si>
  <si>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</si>
  <si>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</si>
  <si>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</si>
  <si>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</si>
  <si>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</si>
  <si>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</si>
  <si>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</si>
  <si>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</si>
  <si>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</si>
  <si>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</si>
  <si>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</si>
  <si>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</si>
  <si>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</si>
  <si>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</si>
  <si>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</si>
  <si>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</si>
  <si>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</si>
  <si>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</si>
  <si>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</si>
  <si>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</si>
  <si>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</si>
  <si>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</si>
  <si>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</si>
  <si>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</si>
  <si>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</si>
  <si>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</si>
  <si>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</si>
  <si>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</si>
  <si>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</si>
  <si>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</si>
  <si>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</si>
  <si>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</si>
  <si>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</si>
  <si>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</si>
  <si>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</si>
  <si>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</si>
  <si>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</si>
  <si>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</si>
  <si>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</si>
  <si>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</si>
  <si>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</si>
  <si>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</si>
  <si>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</si>
  <si>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</si>
  <si>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</si>
  <si>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</si>
  <si>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</si>
  <si>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</si>
  <si>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</si>
  <si>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</si>
  <si>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</si>
  <si>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</si>
  <si>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</si>
  <si>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</si>
  <si>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</si>
  <si>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</si>
  <si>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</si>
  <si>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</si>
  <si>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</si>
  <si>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</si>
  <si>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</si>
  <si>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</si>
  <si>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</si>
  <si>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</si>
  <si>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</si>
  <si>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</si>
  <si>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</si>
  <si>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</si>
  <si>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</si>
  <si>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</si>
  <si>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</si>
  <si>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</si>
  <si>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</si>
  <si>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</si>
  <si>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</si>
  <si>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</si>
  <si>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</si>
  <si>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</si>
  <si>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</si>
  <si>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</si>
  <si>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</si>
  <si>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</si>
  <si>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</si>
  <si>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</si>
  <si>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</si>
  <si>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</si>
  <si>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</si>
  <si>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</si>
  <si>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</si>
  <si>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</si>
  <si>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</si>
  <si>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</si>
  <si>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</si>
  <si>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</si>
  <si>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</si>
  <si>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</si>
  <si>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</si>
  <si>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</si>
  <si>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</si>
  <si>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</si>
  <si>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</si>
  <si>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</si>
  <si>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</si>
  <si>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</si>
  <si>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</si>
  <si>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</si>
  <si>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</si>
  <si>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</si>
  <si>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</si>
  <si>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</si>
  <si>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</si>
  <si>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</si>
  <si>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</si>
  <si>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</si>
  <si>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</si>
  <si>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</si>
  <si>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</si>
  <si>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</si>
  <si>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</si>
  <si>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</si>
  <si>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</si>
  <si>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</si>
  <si>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</si>
  <si>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</si>
  <si>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</si>
  <si>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</si>
  <si>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</si>
  <si>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</si>
  <si>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</si>
  <si>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</si>
  <si>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</si>
  <si>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</si>
  <si>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</si>
  <si>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</si>
  <si>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</si>
  <si>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</si>
  <si>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</si>
  <si>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</si>
  <si>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</si>
  <si>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</si>
  <si>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</si>
  <si>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</si>
  <si>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</si>
  <si>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</si>
  <si>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</si>
  <si>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</si>
  <si>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</si>
  <si>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</si>
  <si>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</si>
  <si>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</si>
  <si>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</si>
  <si>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</si>
  <si>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</si>
  <si>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</si>
  <si>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</si>
  <si>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</si>
  <si>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</si>
  <si>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</si>
  <si>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</si>
  <si>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</si>
  <si>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</si>
  <si>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</si>
  <si>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</si>
  <si>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</si>
  <si>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</si>
  <si>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</si>
  <si>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</si>
  <si>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</si>
  <si>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</si>
  <si>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</si>
  <si>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</si>
  <si>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</si>
  <si>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</si>
  <si>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</si>
  <si>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</si>
  <si>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</si>
  <si>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</si>
  <si>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</si>
  <si>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</si>
  <si>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</si>
  <si>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</si>
  <si>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</si>
  <si>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</si>
  <si>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</si>
  <si>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</si>
  <si>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</si>
  <si>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</si>
  <si>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</si>
  <si>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</si>
  <si>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</si>
  <si>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</si>
  <si>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</si>
  <si>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</si>
  <si>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</si>
  <si>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</si>
  <si>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</si>
  <si>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</si>
  <si>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</si>
  <si>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</si>
  <si>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</si>
  <si>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</si>
  <si>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</si>
  <si>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</si>
  <si>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</si>
  <si>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</si>
  <si>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</si>
  <si>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</si>
  <si>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</si>
  <si>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</si>
  <si>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</si>
  <si>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</si>
  <si>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</si>
  <si>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</si>
  <si>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</si>
  <si>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</si>
  <si>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</si>
  <si>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</si>
  <si>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</si>
  <si>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</si>
  <si>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</si>
  <si>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</si>
  <si>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</si>
  <si>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</si>
  <si>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</si>
  <si>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</si>
  <si>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</si>
  <si>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</si>
  <si>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</si>
  <si>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</si>
  <si>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</si>
  <si>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</si>
  <si>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</si>
  <si>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</si>
  <si>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</si>
  <si>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</si>
  <si>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</si>
  <si>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</si>
  <si>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</si>
  <si>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</si>
  <si>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</si>
  <si>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</si>
  <si>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</si>
  <si>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</si>
  <si>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</si>
  <si>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</si>
  <si>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</si>
  <si>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</si>
  <si>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</si>
  <si>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</si>
  <si>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</si>
  <si>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</si>
  <si>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</si>
  <si>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</si>
  <si>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</si>
  <si>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</si>
  <si>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</si>
  <si>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</si>
  <si>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</si>
  <si>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</si>
  <si>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</si>
  <si>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</si>
  <si>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</si>
  <si>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</si>
  <si>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</si>
  <si>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</si>
  <si>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</si>
  <si>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</si>
  <si>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</si>
  <si>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</si>
  <si>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</si>
  <si>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</si>
  <si>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</si>
  <si>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</si>
  <si>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</si>
  <si>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</si>
  <si>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</si>
  <si>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</si>
  <si>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</si>
  <si>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</si>
  <si>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</si>
  <si>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</si>
  <si>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</si>
  <si>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</si>
  <si>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</si>
  <si>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</si>
  <si>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</si>
  <si>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</si>
  <si>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</si>
  <si>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</si>
  <si>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</si>
  <si>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</si>
  <si>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</si>
  <si>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</si>
  <si>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</si>
  <si>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</si>
  <si>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</si>
  <si>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</si>
  <si>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</si>
  <si>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</si>
  <si>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</si>
  <si>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</si>
  <si>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</si>
  <si>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</si>
  <si>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</si>
  <si>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</si>
  <si>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</si>
  <si>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</si>
  <si>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</si>
  <si>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</si>
  <si>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</si>
  <si>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</si>
  <si>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</si>
  <si>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</si>
  <si>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</si>
  <si>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</si>
  <si>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</si>
  <si>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</si>
  <si>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</si>
  <si>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</si>
  <si>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</si>
  <si>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</si>
  <si>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</si>
  <si>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</si>
  <si>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</si>
  <si>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</si>
  <si>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</si>
  <si>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</si>
  <si>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</si>
  <si>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</si>
  <si>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</si>
  <si>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</si>
  <si>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</si>
  <si>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</si>
  <si>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</si>
  <si>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</si>
  <si>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</si>
  <si>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</si>
  <si>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</si>
  <si>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</si>
  <si>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</si>
  <si>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</si>
  <si>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</si>
  <si>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</si>
  <si>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</si>
  <si>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</si>
  <si>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</si>
  <si>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</si>
  <si>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</si>
  <si>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</si>
  <si>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</si>
  <si>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</si>
  <si>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</si>
  <si>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</si>
  <si>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</si>
  <si>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</si>
  <si>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</si>
  <si>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</si>
  <si>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</si>
  <si>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</si>
  <si>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</si>
  <si>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</si>
  <si>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</si>
  <si>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</si>
  <si>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</si>
  <si>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</si>
  <si>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</si>
  <si>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</si>
  <si>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</si>
  <si>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</si>
  <si>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</si>
  <si>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</si>
  <si>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</si>
  <si>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</si>
  <si>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</si>
  <si>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</si>
  <si>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</si>
  <si>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</si>
  <si>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</si>
  <si>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</si>
  <si>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</si>
  <si>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</si>
  <si>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</si>
  <si>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</si>
  <si>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</si>
  <si>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</si>
  <si>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</si>
  <si>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</si>
  <si>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</si>
  <si>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</si>
  <si>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</si>
  <si>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</si>
  <si>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</si>
  <si>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</si>
  <si>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</si>
  <si>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</si>
  <si>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</si>
  <si>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</si>
  <si>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</si>
  <si>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</si>
  <si>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</si>
  <si>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</si>
  <si>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</si>
  <si>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</si>
  <si>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</si>
  <si>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</si>
  <si>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</si>
  <si>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</si>
  <si>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</si>
  <si>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</si>
  <si>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</si>
  <si>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</si>
  <si>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</si>
  <si>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</si>
  <si>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</si>
  <si>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</si>
  <si>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</si>
  <si>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</si>
  <si>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</si>
  <si>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</si>
  <si>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</si>
  <si>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</si>
  <si>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</si>
  <si>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</si>
  <si>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</si>
  <si>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</si>
  <si>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</si>
  <si>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</si>
  <si>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</si>
  <si>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</si>
  <si>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</si>
  <si>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</si>
  <si>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</si>
  <si>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</si>
  <si>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</si>
  <si>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</si>
  <si>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</si>
  <si>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</si>
  <si>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</si>
  <si>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</si>
  <si>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</si>
  <si>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</si>
  <si>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</si>
  <si>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</si>
  <si>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</si>
  <si>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</si>
  <si>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</si>
  <si>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</si>
  <si>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</si>
  <si>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</si>
  <si>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</si>
  <si>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</si>
  <si>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</si>
  <si>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</si>
  <si>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</si>
  <si>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</si>
  <si>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</si>
  <si>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</si>
  <si>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</si>
  <si>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</si>
  <si>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</si>
  <si>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</si>
  <si>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</si>
  <si>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</si>
  <si>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</si>
  <si>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</si>
  <si>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</si>
  <si>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</si>
  <si>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</si>
  <si>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</si>
  <si>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</si>
  <si>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</si>
  <si>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</si>
  <si>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</si>
  <si>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</si>
  <si>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</si>
  <si>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</si>
  <si>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</si>
  <si>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</si>
  <si>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</si>
  <si>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</si>
  <si>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</si>
  <si>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</si>
  <si>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</si>
  <si>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</si>
  <si>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</si>
  <si>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</si>
  <si>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</si>
  <si>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</si>
  <si>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</si>
  <si>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</si>
  <si>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</si>
  <si>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</si>
  <si>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</si>
  <si>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</si>
  <si>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</si>
  <si>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</si>
  <si>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</si>
  <si>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</si>
  <si>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</si>
  <si>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</si>
  <si>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</si>
  <si>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</si>
  <si>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</si>
  <si>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</si>
  <si>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</si>
  <si>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</si>
  <si>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</si>
  <si>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</si>
  <si>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</si>
  <si>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</si>
  <si>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</si>
  <si>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</si>
  <si>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</si>
  <si>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</si>
  <si>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</si>
  <si>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</si>
  <si>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</si>
  <si>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</si>
  <si>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</si>
  <si>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</si>
  <si>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</si>
  <si>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</si>
  <si>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</si>
  <si>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</si>
  <si>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</si>
  <si>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</si>
  <si>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</si>
  <si>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</si>
  <si>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</si>
  <si>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</si>
  <si>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</si>
  <si>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</si>
  <si>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</si>
  <si>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</si>
  <si>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</si>
  <si>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</si>
  <si>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</si>
  <si>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</si>
  <si>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</si>
  <si>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</si>
  <si>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</si>
  <si>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</si>
  <si>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</si>
  <si>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</si>
  <si>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</si>
  <si>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</si>
  <si>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</si>
  <si>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</si>
  <si>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</si>
  <si>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</si>
  <si>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</si>
  <si>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</si>
  <si>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</si>
  <si>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</si>
  <si>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</si>
  <si>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</si>
  <si>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</si>
  <si>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</si>
  <si>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</si>
  <si>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</si>
  <si>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</si>
  <si>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</si>
  <si>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</si>
  <si>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</si>
  <si>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</si>
  <si>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</si>
  <si>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</si>
  <si>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</si>
  <si>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</si>
  <si>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</si>
  <si>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</si>
  <si>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</si>
  <si>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</si>
  <si>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</si>
  <si>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</si>
  <si>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</si>
  <si>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</si>
  <si>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</si>
  <si>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</si>
  <si>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</si>
  <si>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</si>
  <si>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</si>
  <si>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</si>
  <si>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</si>
  <si>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</si>
  <si>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</si>
  <si>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</si>
  <si>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</si>
  <si>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</si>
  <si>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</si>
  <si>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</si>
  <si>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</si>
  <si>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</si>
  <si>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</si>
  <si>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</si>
  <si>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</si>
  <si>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</si>
  <si>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</si>
  <si>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</si>
  <si>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</si>
  <si>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</si>
  <si>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</si>
  <si>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</si>
  <si>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</si>
  <si>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</si>
  <si>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</si>
  <si>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</si>
  <si>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</si>
  <si>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</si>
  <si>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</si>
  <si>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</si>
  <si>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</si>
  <si>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</si>
  <si>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</si>
  <si>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</si>
  <si>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</si>
  <si>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</si>
  <si>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</si>
  <si>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</si>
  <si>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</si>
  <si>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</si>
  <si>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</si>
  <si>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</si>
  <si>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</si>
  <si>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</si>
  <si>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</si>
  <si>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</si>
  <si>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</si>
  <si>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</si>
  <si>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</si>
  <si>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</si>
  <si>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</si>
  <si>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</si>
  <si>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</si>
  <si>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</si>
  <si>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</si>
  <si>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</si>
  <si>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</si>
  <si>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</si>
  <si>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</si>
  <si>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</si>
  <si>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</si>
  <si>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</si>
  <si>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</si>
  <si>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</si>
  <si>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</si>
  <si>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</si>
  <si>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</si>
  <si>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</si>
  <si>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</si>
  <si>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</si>
  <si>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</si>
  <si>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</si>
  <si>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</si>
  <si>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</si>
  <si>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</si>
  <si>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</si>
  <si>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</si>
  <si>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</si>
  <si>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</si>
  <si>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</si>
  <si>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</si>
  <si>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</si>
  <si>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</si>
  <si>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</si>
  <si>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</si>
  <si>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</si>
  <si>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</si>
  <si>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</si>
  <si>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</si>
  <si>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</si>
  <si>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</si>
  <si>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</si>
  <si>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</si>
  <si>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</si>
  <si>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</si>
  <si>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</si>
  <si>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</si>
  <si>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</si>
  <si>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</si>
  <si>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</si>
  <si>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</si>
  <si>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</si>
  <si>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</si>
  <si>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</si>
  <si>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</si>
  <si>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</si>
  <si>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</si>
  <si>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</si>
  <si>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</si>
  <si>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</si>
  <si>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</si>
  <si>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</si>
  <si>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</si>
  <si>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</si>
  <si>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</si>
  <si>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</si>
  <si>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</si>
  <si>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</si>
  <si>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</si>
  <si>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</si>
  <si>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</si>
  <si>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</si>
  <si>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</si>
  <si>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</si>
  <si>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</si>
  <si>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</si>
  <si>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</si>
  <si>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</si>
  <si>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</si>
  <si>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</si>
  <si>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</si>
  <si>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</si>
  <si>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</si>
  <si>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</si>
  <si>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</si>
  <si>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</si>
  <si>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</si>
  <si>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</si>
  <si>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</si>
  <si>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</si>
  <si>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</si>
  <si>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</si>
  <si>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</si>
  <si>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</si>
  <si>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</si>
  <si>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</si>
  <si>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</si>
  <si>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</si>
  <si>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</si>
  <si>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</si>
  <si>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</si>
  <si>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</si>
  <si>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</si>
  <si>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</si>
  <si>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</si>
  <si>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</si>
  <si>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</si>
  <si>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</si>
  <si>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</si>
  <si>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</si>
  <si>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</si>
  <si>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</si>
  <si>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</si>
  <si>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</si>
  <si>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</si>
  <si>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</si>
  <si>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</si>
  <si>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</si>
  <si>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</si>
  <si>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</si>
  <si>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</si>
  <si>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</si>
  <si>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</si>
  <si>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</si>
  <si>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</si>
  <si>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</si>
  <si>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</si>
  <si>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</si>
  <si>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</si>
  <si>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</si>
  <si>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</si>
  <si>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</si>
  <si>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</si>
  <si>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</si>
  <si>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</si>
  <si>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</si>
  <si>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</si>
  <si>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</si>
  <si>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</si>
  <si>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</si>
  <si>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</si>
  <si>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</si>
  <si>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</si>
  <si>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</si>
  <si>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</si>
  <si>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</si>
  <si>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</si>
  <si>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</si>
  <si>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</si>
  <si>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</si>
  <si>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</si>
  <si>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</si>
  <si>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</si>
  <si>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</si>
  <si>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</si>
  <si>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</si>
  <si>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</si>
  <si>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</si>
  <si>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</si>
  <si>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</si>
  <si>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</si>
  <si>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</si>
  <si>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</si>
  <si>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</si>
  <si>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</si>
  <si>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</si>
  <si>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</si>
  <si>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</si>
  <si>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</si>
  <si>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</si>
  <si>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</si>
  <si>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</si>
  <si>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</si>
  <si>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</si>
  <si>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</si>
  <si>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</si>
  <si>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</si>
  <si>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</si>
  <si>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</si>
  <si>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</si>
  <si>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</si>
  <si>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</si>
  <si>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</si>
  <si>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</si>
  <si>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</si>
  <si>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</si>
  <si>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</si>
  <si>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</si>
  <si>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</si>
  <si>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</si>
  <si>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</si>
  <si>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</si>
  <si>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</si>
  <si>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</si>
  <si>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</si>
  <si>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</si>
  <si>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</si>
  <si>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</si>
  <si>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</si>
  <si>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</si>
  <si>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</si>
  <si>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</si>
  <si>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</si>
  <si>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</si>
  <si>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</si>
  <si>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</si>
  <si>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</si>
  <si>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</si>
  <si>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</si>
  <si>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</si>
  <si>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</si>
  <si>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</si>
  <si>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</si>
  <si>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</si>
  <si>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</si>
  <si>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</si>
  <si>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</si>
  <si>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</si>
  <si>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</si>
  <si>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</si>
  <si>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</si>
  <si>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</si>
  <si>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</si>
  <si>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</si>
  <si>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</si>
  <si>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</si>
  <si>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</si>
  <si>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</si>
  <si>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</si>
  <si>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</si>
  <si>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</si>
  <si>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</si>
  <si>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</si>
  <si>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</si>
  <si>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</si>
  <si>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</si>
  <si>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</si>
  <si>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</si>
  <si>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</si>
  <si>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</si>
  <si>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</si>
  <si>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</si>
  <si>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</si>
  <si>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</si>
  <si>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</si>
  <si>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</si>
  <si>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</si>
  <si>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</si>
  <si>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</si>
  <si>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</si>
  <si>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</si>
  <si>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</si>
  <si>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</si>
  <si>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</si>
  <si>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</si>
  <si>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</si>
  <si>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</si>
  <si>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</si>
  <si>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</si>
  <si>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</si>
  <si>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</si>
  <si>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</si>
  <si>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</si>
  <si>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</si>
  <si>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</si>
  <si>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</si>
  <si>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</si>
  <si>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</si>
  <si>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</si>
  <si>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</si>
  <si>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</si>
  <si>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</si>
  <si>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</si>
  <si>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</si>
  <si>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</si>
  <si>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</si>
  <si>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</si>
  <si>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</si>
  <si>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</si>
  <si>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</si>
  <si>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</si>
  <si>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</si>
  <si>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</si>
  <si>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</si>
  <si>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</si>
  <si>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</si>
  <si>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</si>
  <si>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</si>
  <si>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</si>
  <si>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</si>
  <si>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</si>
  <si>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</si>
  <si>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</si>
  <si>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</si>
  <si>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</si>
  <si>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</si>
  <si>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</si>
  <si>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</si>
  <si>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</si>
  <si>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</si>
  <si>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</si>
  <si>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</si>
  <si>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</si>
  <si>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</si>
  <si>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</si>
  <si>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</si>
  <si>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</si>
  <si>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</si>
  <si>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</si>
  <si>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</si>
  <si>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</si>
  <si>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</si>
  <si>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</si>
  <si>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</si>
  <si>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</si>
  <si>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</si>
  <si>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</si>
  <si>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</si>
  <si>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</si>
  <si>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</si>
  <si>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</si>
  <si>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</si>
  <si>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</si>
  <si>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</si>
  <si>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</si>
  <si>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</si>
  <si>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</si>
  <si>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</si>
  <si>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</si>
  <si>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</si>
  <si>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</si>
  <si>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</si>
  <si>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</si>
  <si>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</si>
  <si>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</si>
  <si>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</si>
  <si>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</si>
  <si>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</si>
  <si>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</si>
  <si>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</si>
  <si>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</si>
  <si>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</si>
  <si>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</si>
  <si>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</si>
  <si>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</si>
  <si>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</si>
  <si>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</si>
  <si>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</si>
  <si>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</si>
  <si>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</si>
  <si>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</si>
  <si>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</si>
  <si>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</si>
  <si>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</si>
  <si>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</si>
  <si>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</si>
  <si>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</si>
  <si>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</si>
  <si>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</si>
  <si>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</si>
  <si>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</si>
  <si>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</si>
  <si>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</si>
  <si>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</si>
  <si>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</si>
  <si>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</si>
  <si>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</si>
  <si>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</si>
  <si>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</si>
  <si>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</si>
  <si>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</si>
  <si>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</si>
  <si>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</si>
  <si>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</si>
  <si>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</si>
  <si>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</si>
  <si>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</si>
  <si>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</si>
  <si>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</si>
  <si>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</si>
  <si>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</si>
  <si>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</si>
  <si>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</si>
  <si>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</si>
  <si>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</si>
  <si>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</si>
  <si>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</si>
  <si>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</si>
  <si>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</si>
  <si>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Motoniveladora</t>
  </si>
  <si>
    <t>Caminhão Ford Placa ISW 2682</t>
  </si>
  <si>
    <t>Libra de oxigênio</t>
  </si>
  <si>
    <t>Eletrodo- 3,25mm</t>
  </si>
  <si>
    <t>Eletrodo - 4 mm</t>
  </si>
  <si>
    <t>Chapa de aço</t>
  </si>
  <si>
    <t>Disco de debaste</t>
  </si>
  <si>
    <t>Raspador cilindro levante dianteiro-41725</t>
  </si>
  <si>
    <t>Retentor-48958</t>
  </si>
  <si>
    <t>Anel gaxeta de reparo-29178</t>
  </si>
  <si>
    <t>Bucha-48903</t>
  </si>
  <si>
    <t>Bucha garfitada-53717</t>
  </si>
  <si>
    <t>Espaçador aço-48872</t>
  </si>
  <si>
    <t>Tampa-47459</t>
  </si>
  <si>
    <t>Pino com lubrificação-53718</t>
  </si>
  <si>
    <t>Pino H-E62737</t>
  </si>
  <si>
    <t>Parafuso de lâmina-29775</t>
  </si>
  <si>
    <t>Parafuso de lâmina-53053</t>
  </si>
  <si>
    <t>Parafuso milimétrico-50278</t>
  </si>
  <si>
    <t>Parafuso allen-54687</t>
  </si>
  <si>
    <t>Contrapino-47973</t>
  </si>
  <si>
    <t>Porca de lâmina-66868</t>
  </si>
  <si>
    <t>Porca sextavada-56192</t>
  </si>
  <si>
    <t>Ponta abrasiva-55890</t>
  </si>
  <si>
    <t>Disco flap-55853</t>
  </si>
  <si>
    <t>Reparo-49655</t>
  </si>
  <si>
    <t>Ponta ripper-26525</t>
  </si>
  <si>
    <t>Coxins-87488319</t>
  </si>
  <si>
    <t>Coxins-87488318</t>
  </si>
  <si>
    <t>Anel borracha-2140</t>
  </si>
  <si>
    <t>Amortecedor-68319</t>
  </si>
  <si>
    <t>Jogo reparo-68063</t>
  </si>
  <si>
    <t>Haste-1"</t>
  </si>
  <si>
    <t>Haste cromada-54mm</t>
  </si>
  <si>
    <t>Reparo cilindro estabelizador-44213</t>
  </si>
  <si>
    <t>Mão de obra</t>
  </si>
  <si>
    <t>Reparo cilindro levante dianteiro- 50208</t>
  </si>
  <si>
    <t>Válvula de ar de segurança</t>
  </si>
  <si>
    <t>Radiador do motor</t>
  </si>
  <si>
    <t>Ventilador do motor</t>
  </si>
  <si>
    <t>Conjunto freio motor</t>
  </si>
  <si>
    <t>Mangueira radiador superior</t>
  </si>
  <si>
    <t>Mangueira radiador inferior</t>
  </si>
  <si>
    <t>Mangueira do cooler</t>
  </si>
  <si>
    <t>Sensor do nível de água</t>
  </si>
  <si>
    <t>Pedal do acelerador</t>
  </si>
  <si>
    <t>Filtro do diesel</t>
  </si>
  <si>
    <t>Mão de obra para recuperação do radiador cooler</t>
  </si>
  <si>
    <t>Mão de obra na recuperação e conserto do chicote elétrico</t>
  </si>
  <si>
    <t>Mão de obra no conserto e reforma da bomba de alta pressão</t>
  </si>
  <si>
    <t>Mão de obra no conserto e substituição das demais peças</t>
  </si>
  <si>
    <t>Mão de obra na recuperação e conserto</t>
  </si>
  <si>
    <t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t>
  </si>
  <si>
    <t>ANDRÉ DE CARLI MECÂNICA AUTOMOTIVA ME</t>
  </si>
  <si>
    <t>23177118000195</t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</si>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</sst>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K18" sqref="K18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4</v>
      </c>
      <c r="C2" s="189"/>
      <c r="D2" s="76" t="s">
        <v>162</v>
      </c>
      <c r="E2" s="112">
        <v>7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0" t="s">
        <v>4023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4026</v>
      </c>
      <c r="C4" s="192"/>
      <c r="D4" s="192"/>
      <c r="E4" s="193"/>
      <c r="F4" s="47" t="s">
        <v>179</v>
      </c>
      <c r="G4" s="124" t="s">
        <v>4027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43226.8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48639.850000000006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50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3971</v>
      </c>
      <c r="C13" s="86">
        <f>SUMIF('Orçamento-base'!$A$12:$A$39953,Identificação!$A13,'Orçamento-base'!$K$12:$K$39953)</f>
        <v>23169.8</v>
      </c>
      <c r="D13" s="103"/>
      <c r="E13" s="104"/>
      <c r="F13" s="104"/>
      <c r="G13" s="86">
        <f>SUMIF(Proposta!$A$12:$A$39953,Identificação!$A13,Proposta!$H$12:$H$39953)</f>
        <v>24890.050000000003</v>
      </c>
    </row>
    <row r="14" spans="1:8" x14ac:dyDescent="0.25">
      <c r="A14" s="36">
        <v>2</v>
      </c>
      <c r="B14" s="37" t="s">
        <v>3972</v>
      </c>
      <c r="C14" s="156">
        <f>SUMIF('Orçamento-base'!$A$12:$A$39953,Identificação!$A14,'Orçamento-base'!$K$12:$K$39953)</f>
        <v>20057</v>
      </c>
      <c r="D14" s="157"/>
      <c r="E14" s="158"/>
      <c r="F14" s="158"/>
      <c r="G14" s="156">
        <f>SUMIF(Proposta!$A$12:$A$39953,Identificação!$A14,Proposta!$H$12:$H$39953)</f>
        <v>23749.8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opLeftCell="A4" workbookViewId="0">
      <selection activeCell="C2" sqref="C2:G2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00" t="s">
        <v>3676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3" t="str">
        <f>IF(Identificação!B2=0,"",Identificação!B2)</f>
        <v>Convite</v>
      </c>
      <c r="D2" s="203"/>
      <c r="E2" s="203"/>
      <c r="F2" s="203"/>
      <c r="G2" s="203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9" t="s">
        <v>153</v>
      </c>
      <c r="B3" s="210"/>
      <c r="C3" s="211" t="str">
        <f>IF(Identificação!B3=0,"",Identificação!B3)</f>
        <v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v>
      </c>
      <c r="D3" s="211"/>
      <c r="E3" s="211"/>
      <c r="F3" s="211"/>
      <c r="G3" s="211"/>
      <c r="H3" s="211"/>
      <c r="I3" s="211"/>
      <c r="J3" s="211"/>
      <c r="K3" s="212"/>
      <c r="L3" s="144"/>
      <c r="M3" s="144"/>
    </row>
    <row r="4" spans="1:18" s="45" customFormat="1" ht="15.75" thickBot="1" x14ac:dyDescent="0.3">
      <c r="A4" s="46" t="s">
        <v>176</v>
      </c>
      <c r="B4" s="47"/>
      <c r="C4" s="205" t="str">
        <f>IF(Identificação!B4=0,"",Identificação!B4)</f>
        <v>PREFEITURA DE COTIPORÃ</v>
      </c>
      <c r="D4" s="205"/>
      <c r="E4" s="205"/>
      <c r="F4" s="205"/>
      <c r="G4" s="205"/>
      <c r="H4" s="205"/>
      <c r="I4" s="205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5" t="str">
        <f>IF(Identificação!B5=0,"",Identificação!B5)</f>
        <v>Compras e Outros Serviços</v>
      </c>
      <c r="D5" s="205"/>
      <c r="E5" s="205"/>
      <c r="F5" s="205"/>
      <c r="G5" s="206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7">
        <f>SUMIFS(K12:K39953,B12:B39953,"&gt;0",K12:K39953,"&lt;&gt;0")</f>
        <v>43226.8</v>
      </c>
      <c r="D6" s="207"/>
      <c r="E6" s="207"/>
      <c r="F6" s="207"/>
      <c r="G6" s="208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20" t="s">
        <v>3762</v>
      </c>
      <c r="B10" s="220" t="s">
        <v>3760</v>
      </c>
      <c r="C10" s="220" t="s">
        <v>3761</v>
      </c>
      <c r="D10" s="196" t="s">
        <v>3675</v>
      </c>
      <c r="E10" s="222" t="s">
        <v>168</v>
      </c>
      <c r="F10" s="198" t="s">
        <v>3674</v>
      </c>
      <c r="G10" s="196" t="s">
        <v>156</v>
      </c>
      <c r="H10" s="217" t="s">
        <v>165</v>
      </c>
      <c r="I10" s="218"/>
      <c r="J10" s="218"/>
      <c r="K10" s="218"/>
      <c r="L10" s="218"/>
      <c r="M10" s="219"/>
      <c r="N10" s="213" t="s">
        <v>177</v>
      </c>
      <c r="O10" s="214"/>
      <c r="P10" s="215" t="s">
        <v>178</v>
      </c>
      <c r="Q10" s="216"/>
      <c r="R10" s="204" t="s">
        <v>3678</v>
      </c>
    </row>
    <row r="11" spans="1:18" s="40" customFormat="1" ht="45" x14ac:dyDescent="0.25">
      <c r="A11" s="221"/>
      <c r="B11" s="221"/>
      <c r="C11" s="221"/>
      <c r="D11" s="197"/>
      <c r="E11" s="223"/>
      <c r="F11" s="199"/>
      <c r="G11" s="197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4"/>
    </row>
    <row r="12" spans="1:18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3973</v>
      </c>
      <c r="H12" s="174">
        <v>150</v>
      </c>
      <c r="I12" s="166" t="s">
        <v>3702</v>
      </c>
      <c r="J12" s="174">
        <v>3.5</v>
      </c>
      <c r="K12" s="86">
        <f>IFERROR(IF(H12*J12&lt;&gt;0,ROUND(ROUND(H12,4)*ROUND(J12,4),2),""),"")</f>
        <v>525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3974</v>
      </c>
      <c r="H13" s="174">
        <v>48</v>
      </c>
      <c r="I13" s="166" t="s">
        <v>3702</v>
      </c>
      <c r="J13" s="174">
        <v>6.6</v>
      </c>
      <c r="K13" s="167">
        <f>IFERROR(IF(H13*J13&lt;&gt;0,ROUND(ROUND(H13,4)*ROUND(J13,4),2),""),"")</f>
        <v>316.8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3975</v>
      </c>
      <c r="H14" s="174">
        <v>150</v>
      </c>
      <c r="I14" s="166" t="s">
        <v>3702</v>
      </c>
      <c r="J14" s="174">
        <v>7.3</v>
      </c>
      <c r="K14" s="156">
        <f>IFERROR(IF(H14*J14&lt;&gt;0,ROUND(ROUND(H14,4)*ROUND(J14,4),2),""),"")</f>
        <v>1095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3976</v>
      </c>
      <c r="H15" s="174">
        <v>46</v>
      </c>
      <c r="I15" s="166" t="s">
        <v>3701</v>
      </c>
      <c r="J15" s="174">
        <v>22</v>
      </c>
      <c r="K15" s="156">
        <f t="shared" ref="K15:K78" si="0">IFERROR(IF(H15*J15&lt;&gt;0,ROUND(ROUND(H15,4)*ROUND(J15,4),2),""),"")</f>
        <v>1012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>
        <v>1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3977</v>
      </c>
      <c r="H16" s="174">
        <v>1</v>
      </c>
      <c r="I16" s="166" t="s">
        <v>3702</v>
      </c>
      <c r="J16" s="174">
        <v>30</v>
      </c>
      <c r="K16" s="156">
        <f t="shared" si="0"/>
        <v>30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>
        <v>1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4007</v>
      </c>
      <c r="H17" s="174">
        <v>1</v>
      </c>
      <c r="I17" s="166" t="s">
        <v>3702</v>
      </c>
      <c r="J17" s="174">
        <v>198</v>
      </c>
      <c r="K17" s="156">
        <f t="shared" si="0"/>
        <v>198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>
        <v>1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3978</v>
      </c>
      <c r="H18" s="174">
        <v>2</v>
      </c>
      <c r="I18" s="166" t="s">
        <v>3702</v>
      </c>
      <c r="J18" s="174">
        <v>45</v>
      </c>
      <c r="K18" s="156">
        <f t="shared" si="0"/>
        <v>90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>
        <v>1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3979</v>
      </c>
      <c r="H19" s="174">
        <v>4</v>
      </c>
      <c r="I19" s="166" t="s">
        <v>3702</v>
      </c>
      <c r="J19" s="174">
        <v>95</v>
      </c>
      <c r="K19" s="156">
        <f t="shared" si="0"/>
        <v>380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>
        <v>1</v>
      </c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3980</v>
      </c>
      <c r="H20" s="174">
        <v>1</v>
      </c>
      <c r="I20" s="166" t="s">
        <v>3702</v>
      </c>
      <c r="J20" s="174">
        <v>90</v>
      </c>
      <c r="K20" s="156">
        <f t="shared" si="0"/>
        <v>90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>
        <v>1</v>
      </c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3981</v>
      </c>
      <c r="H21" s="174">
        <v>4</v>
      </c>
      <c r="I21" s="166" t="s">
        <v>3702</v>
      </c>
      <c r="J21" s="174">
        <v>190</v>
      </c>
      <c r="K21" s="156">
        <f t="shared" si="0"/>
        <v>760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>
        <v>1</v>
      </c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3982</v>
      </c>
      <c r="H22" s="174">
        <v>4</v>
      </c>
      <c r="I22" s="166" t="s">
        <v>3702</v>
      </c>
      <c r="J22" s="174">
        <v>65</v>
      </c>
      <c r="K22" s="156">
        <f t="shared" si="0"/>
        <v>260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>
        <v>1</v>
      </c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3983</v>
      </c>
      <c r="H23" s="174">
        <v>2</v>
      </c>
      <c r="I23" s="166" t="s">
        <v>3702</v>
      </c>
      <c r="J23" s="174">
        <v>160</v>
      </c>
      <c r="K23" s="156">
        <f t="shared" si="0"/>
        <v>320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>
        <v>1</v>
      </c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3984</v>
      </c>
      <c r="H24" s="174">
        <v>2</v>
      </c>
      <c r="I24" s="166" t="s">
        <v>3702</v>
      </c>
      <c r="J24" s="174">
        <v>40</v>
      </c>
      <c r="K24" s="156">
        <f t="shared" si="0"/>
        <v>80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>
        <v>1</v>
      </c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3985</v>
      </c>
      <c r="H25" s="174">
        <v>4</v>
      </c>
      <c r="I25" s="166" t="s">
        <v>3702</v>
      </c>
      <c r="J25" s="174">
        <v>245</v>
      </c>
      <c r="K25" s="156">
        <f t="shared" si="0"/>
        <v>980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>
        <v>1</v>
      </c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3986</v>
      </c>
      <c r="H26" s="174">
        <v>4</v>
      </c>
      <c r="I26" s="166" t="s">
        <v>3702</v>
      </c>
      <c r="J26" s="174">
        <v>60</v>
      </c>
      <c r="K26" s="156">
        <f t="shared" si="0"/>
        <v>240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>
        <v>1</v>
      </c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3987</v>
      </c>
      <c r="H27" s="174">
        <v>28</v>
      </c>
      <c r="I27" s="166" t="s">
        <v>3702</v>
      </c>
      <c r="J27" s="174">
        <v>8</v>
      </c>
      <c r="K27" s="156">
        <f t="shared" si="0"/>
        <v>224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>
        <v>1</v>
      </c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3988</v>
      </c>
      <c r="H28" s="174">
        <v>10</v>
      </c>
      <c r="I28" s="166" t="s">
        <v>3702</v>
      </c>
      <c r="J28" s="174">
        <v>7.5</v>
      </c>
      <c r="K28" s="156">
        <f t="shared" si="0"/>
        <v>75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>
        <v>1</v>
      </c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3989</v>
      </c>
      <c r="H29" s="174">
        <v>2</v>
      </c>
      <c r="I29" s="166" t="s">
        <v>3702</v>
      </c>
      <c r="J29" s="174">
        <v>4</v>
      </c>
      <c r="K29" s="156">
        <v>8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>
        <v>1</v>
      </c>
      <c r="B30" s="178">
        <v>19</v>
      </c>
      <c r="C30" s="72">
        <v>19</v>
      </c>
      <c r="D30" s="141"/>
      <c r="E30" s="180"/>
      <c r="F30" s="107"/>
      <c r="G30" s="66" t="s">
        <v>3990</v>
      </c>
      <c r="H30" s="174">
        <v>1</v>
      </c>
      <c r="I30" s="166" t="s">
        <v>3702</v>
      </c>
      <c r="J30" s="174">
        <v>4</v>
      </c>
      <c r="K30" s="156">
        <f t="shared" si="0"/>
        <v>4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>
        <v>1</v>
      </c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3991</v>
      </c>
      <c r="H31" s="174">
        <v>2</v>
      </c>
      <c r="I31" s="166" t="s">
        <v>3702</v>
      </c>
      <c r="J31" s="174">
        <v>6.5</v>
      </c>
      <c r="K31" s="156">
        <f t="shared" si="0"/>
        <v>13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>
        <v>1</v>
      </c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3992</v>
      </c>
      <c r="H32" s="174">
        <v>34</v>
      </c>
      <c r="I32" s="166" t="s">
        <v>3702</v>
      </c>
      <c r="J32" s="174">
        <v>3.5</v>
      </c>
      <c r="K32" s="156">
        <f t="shared" si="0"/>
        <v>119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>
        <v>1</v>
      </c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3993</v>
      </c>
      <c r="H33" s="174">
        <v>1</v>
      </c>
      <c r="I33" s="166" t="s">
        <v>3702</v>
      </c>
      <c r="J33" s="174">
        <v>2</v>
      </c>
      <c r="K33" s="156">
        <f t="shared" si="0"/>
        <v>2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>
        <v>1</v>
      </c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3994</v>
      </c>
      <c r="H34" s="174">
        <v>1</v>
      </c>
      <c r="I34" s="166" t="s">
        <v>3702</v>
      </c>
      <c r="J34" s="174">
        <v>22</v>
      </c>
      <c r="K34" s="156">
        <f t="shared" si="0"/>
        <v>22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>
        <v>1</v>
      </c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3995</v>
      </c>
      <c r="H35" s="174">
        <v>1</v>
      </c>
      <c r="I35" s="166" t="s">
        <v>3702</v>
      </c>
      <c r="J35" s="174">
        <v>23</v>
      </c>
      <c r="K35" s="156">
        <f t="shared" si="0"/>
        <v>23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>
        <v>1</v>
      </c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3996</v>
      </c>
      <c r="H36" s="174">
        <v>1</v>
      </c>
      <c r="I36" s="166" t="s">
        <v>3702</v>
      </c>
      <c r="J36" s="174">
        <v>110</v>
      </c>
      <c r="K36" s="156">
        <f t="shared" si="0"/>
        <v>110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>
        <v>1</v>
      </c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3997</v>
      </c>
      <c r="H37" s="174">
        <v>1</v>
      </c>
      <c r="I37" s="166" t="s">
        <v>3702</v>
      </c>
      <c r="J37" s="174">
        <v>135</v>
      </c>
      <c r="K37" s="156">
        <f t="shared" si="0"/>
        <v>135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>
        <v>1</v>
      </c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3998</v>
      </c>
      <c r="H38" s="174">
        <v>2</v>
      </c>
      <c r="I38" s="166" t="s">
        <v>3702</v>
      </c>
      <c r="J38" s="174">
        <v>90</v>
      </c>
      <c r="K38" s="156">
        <f t="shared" si="0"/>
        <v>180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>
        <v>1</v>
      </c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3999</v>
      </c>
      <c r="H39" s="174">
        <v>2</v>
      </c>
      <c r="I39" s="166" t="s">
        <v>3702</v>
      </c>
      <c r="J39" s="174">
        <v>105</v>
      </c>
      <c r="K39" s="156">
        <f t="shared" si="0"/>
        <v>210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>
        <v>1</v>
      </c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4000</v>
      </c>
      <c r="H40" s="174">
        <v>2</v>
      </c>
      <c r="I40" s="166" t="s">
        <v>3702</v>
      </c>
      <c r="J40" s="174">
        <v>2</v>
      </c>
      <c r="K40" s="156">
        <f t="shared" si="0"/>
        <v>4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>
        <v>1</v>
      </c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4001</v>
      </c>
      <c r="H41" s="174">
        <v>2</v>
      </c>
      <c r="I41" s="166" t="s">
        <v>3702</v>
      </c>
      <c r="J41" s="174">
        <v>135</v>
      </c>
      <c r="K41" s="156">
        <f t="shared" si="0"/>
        <v>270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>
        <v>1</v>
      </c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4002</v>
      </c>
      <c r="H42" s="174">
        <v>1</v>
      </c>
      <c r="I42" s="166" t="s">
        <v>3702</v>
      </c>
      <c r="J42" s="174">
        <v>100</v>
      </c>
      <c r="K42" s="156">
        <f t="shared" si="0"/>
        <v>100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>
        <v>1</v>
      </c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4003</v>
      </c>
      <c r="H43" s="174">
        <v>0.5</v>
      </c>
      <c r="I43" s="166" t="s">
        <v>3695</v>
      </c>
      <c r="J43" s="174">
        <v>220</v>
      </c>
      <c r="K43" s="156">
        <f t="shared" si="0"/>
        <v>110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>
        <v>1</v>
      </c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4004</v>
      </c>
      <c r="H44" s="174">
        <v>0.42</v>
      </c>
      <c r="I44" s="166" t="s">
        <v>3695</v>
      </c>
      <c r="J44" s="174">
        <v>1200</v>
      </c>
      <c r="K44" s="156">
        <f t="shared" si="0"/>
        <v>504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>
        <v>1</v>
      </c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4005</v>
      </c>
      <c r="H45" s="174">
        <v>1</v>
      </c>
      <c r="I45" s="166" t="s">
        <v>3702</v>
      </c>
      <c r="J45" s="174">
        <v>580</v>
      </c>
      <c r="K45" s="156">
        <f t="shared" si="0"/>
        <v>580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>
        <v>1</v>
      </c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4006</v>
      </c>
      <c r="H46" s="174">
        <v>1</v>
      </c>
      <c r="I46" s="166" t="s">
        <v>3702</v>
      </c>
      <c r="J46" s="174">
        <v>14100</v>
      </c>
      <c r="K46" s="156">
        <f t="shared" si="0"/>
        <v>14100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>
        <v>2</v>
      </c>
      <c r="B47" s="178">
        <f>IF(AND(G47&lt;&gt;"",H47&gt;0,I47&lt;&gt;"",J47&lt;&gt;0,K47&lt;&gt;0),COUNT($B$11:B46)+1,"")</f>
        <v>36</v>
      </c>
      <c r="C47" s="72">
        <v>1</v>
      </c>
      <c r="D47" s="141"/>
      <c r="E47" s="180"/>
      <c r="F47" s="107"/>
      <c r="G47" s="66" t="s">
        <v>4008</v>
      </c>
      <c r="H47" s="174">
        <v>1</v>
      </c>
      <c r="I47" s="166" t="s">
        <v>3702</v>
      </c>
      <c r="J47" s="174">
        <v>2240</v>
      </c>
      <c r="K47" s="156">
        <f t="shared" si="0"/>
        <v>2240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>
        <v>2</v>
      </c>
      <c r="B48" s="178">
        <f>IF(AND(G48&lt;&gt;"",H48&gt;0,I48&lt;&gt;"",J48&lt;&gt;0,K48&lt;&gt;0),COUNT($B$11:B47)+1,"")</f>
        <v>37</v>
      </c>
      <c r="C48" s="72">
        <v>2</v>
      </c>
      <c r="D48" s="141"/>
      <c r="E48" s="180"/>
      <c r="F48" s="107"/>
      <c r="G48" s="66" t="s">
        <v>4009</v>
      </c>
      <c r="H48" s="174">
        <v>1</v>
      </c>
      <c r="I48" s="166" t="s">
        <v>3702</v>
      </c>
      <c r="J48" s="174">
        <v>3390</v>
      </c>
      <c r="K48" s="156">
        <f t="shared" si="0"/>
        <v>3390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>
        <v>2</v>
      </c>
      <c r="B49" s="178">
        <f>IF(AND(G49&lt;&gt;"",H49&gt;0,I49&lt;&gt;"",J49&lt;&gt;0,K49&lt;&gt;0),COUNT($B$11:B48)+1,"")</f>
        <v>38</v>
      </c>
      <c r="C49" s="72">
        <v>3</v>
      </c>
      <c r="D49" s="141"/>
      <c r="E49" s="180"/>
      <c r="F49" s="107"/>
      <c r="G49" s="66" t="s">
        <v>4010</v>
      </c>
      <c r="H49" s="174">
        <v>1</v>
      </c>
      <c r="I49" s="166" t="s">
        <v>3702</v>
      </c>
      <c r="J49" s="174">
        <v>1090</v>
      </c>
      <c r="K49" s="156">
        <f t="shared" si="0"/>
        <v>1090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>
        <v>2</v>
      </c>
      <c r="B50" s="178">
        <f>IF(AND(G50&lt;&gt;"",H50&gt;0,I50&lt;&gt;"",J50&lt;&gt;0,K50&lt;&gt;0),COUNT($B$11:B49)+1,"")</f>
        <v>39</v>
      </c>
      <c r="C50" s="72">
        <v>4</v>
      </c>
      <c r="D50" s="141"/>
      <c r="E50" s="180"/>
      <c r="F50" s="107"/>
      <c r="G50" s="66" t="s">
        <v>4011</v>
      </c>
      <c r="H50" s="174">
        <v>1</v>
      </c>
      <c r="I50" s="166" t="s">
        <v>3702</v>
      </c>
      <c r="J50" s="174">
        <v>790</v>
      </c>
      <c r="K50" s="156">
        <f t="shared" si="0"/>
        <v>790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>
        <v>2</v>
      </c>
      <c r="B51" s="178">
        <f>IF(AND(G51&lt;&gt;"",H51&gt;0,I51&lt;&gt;"",J51&lt;&gt;0,K51&lt;&gt;0),COUNT($B$11:B50)+1,"")</f>
        <v>40</v>
      </c>
      <c r="C51" s="72">
        <v>5</v>
      </c>
      <c r="D51" s="141"/>
      <c r="E51" s="180"/>
      <c r="F51" s="107"/>
      <c r="G51" s="66" t="s">
        <v>4012</v>
      </c>
      <c r="H51" s="174">
        <v>1</v>
      </c>
      <c r="I51" s="166" t="s">
        <v>3702</v>
      </c>
      <c r="J51" s="174">
        <v>580</v>
      </c>
      <c r="K51" s="156">
        <f t="shared" si="0"/>
        <v>580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>
        <v>2</v>
      </c>
      <c r="B52" s="178">
        <f>IF(AND(G52&lt;&gt;"",H52&gt;0,I52&lt;&gt;"",J52&lt;&gt;0,K52&lt;&gt;0),COUNT($B$11:B51)+1,"")</f>
        <v>41</v>
      </c>
      <c r="C52" s="72">
        <v>6</v>
      </c>
      <c r="D52" s="141"/>
      <c r="E52" s="180"/>
      <c r="F52" s="107"/>
      <c r="G52" s="66" t="s">
        <v>4013</v>
      </c>
      <c r="H52" s="174">
        <v>1</v>
      </c>
      <c r="I52" s="166" t="s">
        <v>3702</v>
      </c>
      <c r="J52" s="174">
        <v>384</v>
      </c>
      <c r="K52" s="156">
        <f t="shared" si="0"/>
        <v>384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>
        <v>2</v>
      </c>
      <c r="B53" s="178">
        <f>IF(AND(G53&lt;&gt;"",H53&gt;0,I53&lt;&gt;"",J53&lt;&gt;0,K53&lt;&gt;0),COUNT($B$11:B52)+1,"")</f>
        <v>42</v>
      </c>
      <c r="C53" s="72">
        <v>7</v>
      </c>
      <c r="D53" s="141"/>
      <c r="E53" s="180"/>
      <c r="F53" s="107"/>
      <c r="G53" s="66" t="s">
        <v>4014</v>
      </c>
      <c r="H53" s="174">
        <v>1</v>
      </c>
      <c r="I53" s="166" t="s">
        <v>3702</v>
      </c>
      <c r="J53" s="174">
        <v>362</v>
      </c>
      <c r="K53" s="156">
        <f t="shared" si="0"/>
        <v>362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>
        <v>2</v>
      </c>
      <c r="B54" s="178">
        <f>IF(AND(G54&lt;&gt;"",H54&gt;0,I54&lt;&gt;"",J54&lt;&gt;0,K54&lt;&gt;0),COUNT($B$11:B53)+1,"")</f>
        <v>43</v>
      </c>
      <c r="C54" s="72">
        <v>8</v>
      </c>
      <c r="D54" s="141"/>
      <c r="E54" s="180"/>
      <c r="F54" s="107"/>
      <c r="G54" s="66" t="s">
        <v>4015</v>
      </c>
      <c r="H54" s="174">
        <v>1</v>
      </c>
      <c r="I54" s="166" t="s">
        <v>3702</v>
      </c>
      <c r="J54" s="174">
        <v>580</v>
      </c>
      <c r="K54" s="156">
        <f t="shared" si="0"/>
        <v>580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>
        <v>2</v>
      </c>
      <c r="B55" s="178">
        <f>IF(AND(G55&lt;&gt;"",H55&gt;0,I55&lt;&gt;"",J55&lt;&gt;0,K55&lt;&gt;0),COUNT($B$11:B54)+1,"")</f>
        <v>44</v>
      </c>
      <c r="C55" s="72">
        <v>9</v>
      </c>
      <c r="D55" s="141"/>
      <c r="E55" s="180"/>
      <c r="F55" s="107"/>
      <c r="G55" s="66" t="s">
        <v>4016</v>
      </c>
      <c r="H55" s="174">
        <v>1</v>
      </c>
      <c r="I55" s="166" t="s">
        <v>3702</v>
      </c>
      <c r="J55" s="174">
        <v>696</v>
      </c>
      <c r="K55" s="156">
        <f t="shared" si="0"/>
        <v>696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>
        <v>2</v>
      </c>
      <c r="B56" s="178">
        <f>IF(AND(G56&lt;&gt;"",H56&gt;0,I56&lt;&gt;"",J56&lt;&gt;0,K56&lt;&gt;0),COUNT($B$11:B55)+1,"")</f>
        <v>45</v>
      </c>
      <c r="C56" s="72">
        <v>10</v>
      </c>
      <c r="D56" s="141"/>
      <c r="E56" s="180"/>
      <c r="F56" s="107"/>
      <c r="G56" s="66" t="s">
        <v>4017</v>
      </c>
      <c r="H56" s="174">
        <v>1</v>
      </c>
      <c r="I56" s="166" t="s">
        <v>3702</v>
      </c>
      <c r="J56" s="174">
        <v>80</v>
      </c>
      <c r="K56" s="156">
        <f t="shared" si="0"/>
        <v>80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>
        <v>2</v>
      </c>
      <c r="B57" s="178">
        <f>IF(AND(G57&lt;&gt;"",H57&gt;0,I57&lt;&gt;"",J57&lt;&gt;0,K57&lt;&gt;0),COUNT($B$11:B56)+1,"")</f>
        <v>46</v>
      </c>
      <c r="C57" s="72">
        <v>11</v>
      </c>
      <c r="D57" s="141"/>
      <c r="E57" s="180"/>
      <c r="F57" s="107"/>
      <c r="G57" s="66" t="s">
        <v>4022</v>
      </c>
      <c r="H57" s="174">
        <v>1</v>
      </c>
      <c r="I57" s="166" t="s">
        <v>3702</v>
      </c>
      <c r="J57" s="174">
        <v>3700</v>
      </c>
      <c r="K57" s="156">
        <f t="shared" si="0"/>
        <v>3700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>
        <v>2</v>
      </c>
      <c r="B58" s="178">
        <f>IF(AND(G58&lt;&gt;"",H58&gt;0,I58&lt;&gt;"",J58&lt;&gt;0,K58&lt;&gt;0),COUNT($B$11:B57)+1,"")</f>
        <v>47</v>
      </c>
      <c r="C58" s="72">
        <v>12</v>
      </c>
      <c r="D58" s="141"/>
      <c r="E58" s="180"/>
      <c r="F58" s="107"/>
      <c r="G58" s="66" t="s">
        <v>4018</v>
      </c>
      <c r="H58" s="174">
        <v>1</v>
      </c>
      <c r="I58" s="166" t="s">
        <v>3702</v>
      </c>
      <c r="J58" s="174">
        <v>370</v>
      </c>
      <c r="K58" s="156">
        <f t="shared" si="0"/>
        <v>370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ht="30" x14ac:dyDescent="0.25">
      <c r="A59" s="166">
        <v>2</v>
      </c>
      <c r="B59" s="178">
        <f>IF(AND(G59&lt;&gt;"",H59&gt;0,I59&lt;&gt;"",J59&lt;&gt;0,K59&lt;&gt;0),COUNT($B$11:B58)+1,"")</f>
        <v>48</v>
      </c>
      <c r="C59" s="72">
        <v>13</v>
      </c>
      <c r="D59" s="141"/>
      <c r="E59" s="180"/>
      <c r="F59" s="107"/>
      <c r="G59" s="66" t="s">
        <v>4019</v>
      </c>
      <c r="H59" s="174">
        <v>1</v>
      </c>
      <c r="I59" s="166" t="s">
        <v>3702</v>
      </c>
      <c r="J59" s="174">
        <v>1360</v>
      </c>
      <c r="K59" s="156">
        <f t="shared" si="0"/>
        <v>1360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ht="30" x14ac:dyDescent="0.25">
      <c r="A60" s="166">
        <v>2</v>
      </c>
      <c r="B60" s="178">
        <f>IF(AND(G60&lt;&gt;"",H60&gt;0,I60&lt;&gt;"",J60&lt;&gt;0,K60&lt;&gt;0),COUNT($B$11:B59)+1,"")</f>
        <v>49</v>
      </c>
      <c r="C60" s="72">
        <v>14</v>
      </c>
      <c r="D60" s="141"/>
      <c r="E60" s="180"/>
      <c r="F60" s="107"/>
      <c r="G60" s="66" t="s">
        <v>4020</v>
      </c>
      <c r="H60" s="174">
        <v>1</v>
      </c>
      <c r="I60" s="166" t="s">
        <v>3702</v>
      </c>
      <c r="J60" s="174">
        <v>2785</v>
      </c>
      <c r="K60" s="156">
        <f t="shared" si="0"/>
        <v>2785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ht="30" x14ac:dyDescent="0.25">
      <c r="A61" s="166">
        <v>2</v>
      </c>
      <c r="B61" s="178">
        <f>IF(AND(G61&lt;&gt;"",H61&gt;0,I61&lt;&gt;"",J61&lt;&gt;0,K61&lt;&gt;0),COUNT($B$11:B60)+1,"")</f>
        <v>50</v>
      </c>
      <c r="C61" s="72">
        <v>15</v>
      </c>
      <c r="D61" s="141"/>
      <c r="E61" s="180"/>
      <c r="F61" s="107"/>
      <c r="G61" s="66" t="s">
        <v>4021</v>
      </c>
      <c r="H61" s="174">
        <v>1</v>
      </c>
      <c r="I61" s="166" t="s">
        <v>3702</v>
      </c>
      <c r="J61" s="174">
        <v>1650</v>
      </c>
      <c r="K61" s="156">
        <f t="shared" si="0"/>
        <v>1650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3"/>
  <sheetViews>
    <sheetView workbookViewId="0">
      <selection activeCell="H47" sqref="H47:H61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4" t="s">
        <v>3679</v>
      </c>
      <c r="B1" s="225"/>
      <c r="C1" s="225"/>
      <c r="D1" s="225"/>
      <c r="E1" s="225"/>
      <c r="F1" s="225"/>
      <c r="G1" s="225"/>
      <c r="H1" s="226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3" t="str">
        <f>IF(Identificação!B2=0,"",Identificação!B2)</f>
        <v>Convite</v>
      </c>
      <c r="D2" s="233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1" t="s">
        <v>153</v>
      </c>
      <c r="B3" s="232"/>
      <c r="C3" s="229" t="str">
        <f>IF(Identificação!B3=0,"",Identificação!B3)</f>
        <v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v>
      </c>
      <c r="D3" s="229"/>
      <c r="E3" s="229"/>
      <c r="F3" s="229"/>
      <c r="G3" s="229"/>
      <c r="H3" s="230"/>
      <c r="I3" s="153"/>
      <c r="J3" s="153"/>
    </row>
    <row r="4" spans="1:12" s="29" customFormat="1" ht="15.75" thickBot="1" x14ac:dyDescent="0.3">
      <c r="A4" s="19" t="s">
        <v>3793</v>
      </c>
      <c r="B4" s="27"/>
      <c r="C4" s="192" t="s">
        <v>4024</v>
      </c>
      <c r="D4" s="192"/>
      <c r="E4" s="192"/>
      <c r="F4" s="192"/>
      <c r="G4" s="23" t="s">
        <v>3754</v>
      </c>
      <c r="H4" s="125" t="s">
        <v>4025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4" t="str">
        <f>IF(Identificação!B5=0,"",Identificação!B5)</f>
        <v>Compras e Outros Serviços</v>
      </c>
      <c r="D5" s="235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7">
        <f>SUMIFS(H12:H39953,B12:B39953,"&gt;0",H12:H39953,"&lt;&gt;0")</f>
        <v>48639.850000000006</v>
      </c>
      <c r="D6" s="228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6" t="s">
        <v>3755</v>
      </c>
      <c r="B10" s="236" t="s">
        <v>3756</v>
      </c>
      <c r="C10" s="236" t="s">
        <v>3677</v>
      </c>
      <c r="D10" s="238" t="s">
        <v>3757</v>
      </c>
      <c r="E10" s="240" t="s">
        <v>171</v>
      </c>
      <c r="F10" s="241"/>
      <c r="G10" s="241"/>
      <c r="H10" s="241"/>
      <c r="I10" s="241"/>
      <c r="J10" s="241"/>
      <c r="K10" s="241"/>
    </row>
    <row r="11" spans="1:12" s="28" customFormat="1" ht="45" x14ac:dyDescent="0.25">
      <c r="A11" s="237"/>
      <c r="B11" s="237"/>
      <c r="C11" s="237"/>
      <c r="D11" s="239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Libra de oxigênio</v>
      </c>
      <c r="E12" s="176">
        <f>IF('Orçamento-base'!H12&gt;0,'Orçamento-base'!H12,"")</f>
        <v>150</v>
      </c>
      <c r="F12" s="86" t="str">
        <f>IF('Orçamento-base'!I12&gt;0,'Orçamento-base'!I12,"")</f>
        <v>un</v>
      </c>
      <c r="G12" s="174">
        <v>3.75</v>
      </c>
      <c r="H12" s="86">
        <f>IFERROR(IF(E12*G12&lt;&gt;0,ROUND(ROUND(E12,4)*ROUND(G12,4),2),""),"")</f>
        <v>562.5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Eletrodo- 3,25mm</v>
      </c>
      <c r="E13" s="176">
        <f>IF('Orçamento-base'!H13&gt;0,'Orçamento-base'!H13,"")</f>
        <v>48</v>
      </c>
      <c r="F13" s="86" t="str">
        <f>IF('Orçamento-base'!I13&gt;0,'Orçamento-base'!I13,"")</f>
        <v>un</v>
      </c>
      <c r="G13" s="174">
        <v>7</v>
      </c>
      <c r="H13" s="167">
        <f>IFERROR(IF(E13*G13&lt;&gt;0,ROUND(ROUND(E13,4)*ROUND(G13,4),2),""),"")</f>
        <v>336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Eletrodo - 4 mm</v>
      </c>
      <c r="E14" s="182">
        <f>IF('Orçamento-base'!H14&gt;0,'Orçamento-base'!H14,"")</f>
        <v>150</v>
      </c>
      <c r="F14" s="156" t="str">
        <f>IF('Orçamento-base'!I14&gt;0,'Orçamento-base'!I14,"")</f>
        <v>un</v>
      </c>
      <c r="G14" s="174">
        <v>7.5</v>
      </c>
      <c r="H14" s="156">
        <f t="shared" ref="H14:H77" si="0">IFERROR(IF(E14*G14&lt;&gt;0,ROUND(ROUND(E14,4)*ROUND(G14,4),2),""),"")</f>
        <v>1125</v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Chapa de aço</v>
      </c>
      <c r="E15" s="182">
        <f>IF('Orçamento-base'!H15&gt;0,'Orçamento-base'!H15,"")</f>
        <v>46</v>
      </c>
      <c r="F15" s="156" t="str">
        <f>IF('Orçamento-base'!I15&gt;0,'Orçamento-base'!I15,"")</f>
        <v>kg</v>
      </c>
      <c r="G15" s="174">
        <v>24</v>
      </c>
      <c r="H15" s="156">
        <f t="shared" si="0"/>
        <v>1104</v>
      </c>
      <c r="I15" s="148"/>
      <c r="J15" s="148"/>
      <c r="K15" s="71"/>
    </row>
    <row r="16" spans="1:12" x14ac:dyDescent="0.25">
      <c r="A16" s="162">
        <f>IF('Orçamento-base'!A16&gt;0,'Orçamento-base'!A16,"")</f>
        <v>1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Disco de debaste</v>
      </c>
      <c r="E16" s="182">
        <f>IF('Orçamento-base'!H16&gt;0,'Orçamento-base'!H16,"")</f>
        <v>1</v>
      </c>
      <c r="F16" s="156" t="str">
        <f>IF('Orçamento-base'!I16&gt;0,'Orçamento-base'!I16,"")</f>
        <v>un</v>
      </c>
      <c r="G16" s="174">
        <v>35</v>
      </c>
      <c r="H16" s="156">
        <f t="shared" si="0"/>
        <v>35</v>
      </c>
      <c r="I16" s="148"/>
      <c r="J16" s="148"/>
      <c r="K16" s="71"/>
    </row>
    <row r="17" spans="1:11" x14ac:dyDescent="0.25">
      <c r="A17" s="162">
        <f>IF('Orçamento-base'!A17&gt;0,'Orçamento-base'!A17,"")</f>
        <v>1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Reparo cilindro levante dianteiro- 50208</v>
      </c>
      <c r="E17" s="182">
        <f>IF('Orçamento-base'!H17&gt;0,'Orçamento-base'!H17,"")</f>
        <v>1</v>
      </c>
      <c r="F17" s="156" t="str">
        <f>IF('Orçamento-base'!I17&gt;0,'Orçamento-base'!I17,"")</f>
        <v>un</v>
      </c>
      <c r="G17" s="174">
        <v>210</v>
      </c>
      <c r="H17" s="156">
        <f t="shared" si="0"/>
        <v>210</v>
      </c>
      <c r="I17" s="148"/>
      <c r="J17" s="148"/>
      <c r="K17" s="71"/>
    </row>
    <row r="18" spans="1:11" x14ac:dyDescent="0.25">
      <c r="A18" s="162">
        <f>IF('Orçamento-base'!A18&gt;0,'Orçamento-base'!A18,"")</f>
        <v>1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Raspador cilindro levante dianteiro-41725</v>
      </c>
      <c r="E18" s="182">
        <f>IF('Orçamento-base'!H18&gt;0,'Orçamento-base'!H18,"")</f>
        <v>2</v>
      </c>
      <c r="F18" s="156" t="str">
        <f>IF('Orçamento-base'!I18&gt;0,'Orçamento-base'!I18,"")</f>
        <v>un</v>
      </c>
      <c r="G18" s="174">
        <v>49</v>
      </c>
      <c r="H18" s="156">
        <f t="shared" si="0"/>
        <v>98</v>
      </c>
      <c r="I18" s="148"/>
      <c r="J18" s="148"/>
      <c r="K18" s="71"/>
    </row>
    <row r="19" spans="1:11" x14ac:dyDescent="0.25">
      <c r="A19" s="162">
        <f>IF('Orçamento-base'!A19&gt;0,'Orçamento-base'!A19,"")</f>
        <v>1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Retentor-48958</v>
      </c>
      <c r="E19" s="182">
        <f>IF('Orçamento-base'!H19&gt;0,'Orçamento-base'!H19,"")</f>
        <v>4</v>
      </c>
      <c r="F19" s="156" t="str">
        <f>IF('Orçamento-base'!I19&gt;0,'Orçamento-base'!I19,"")</f>
        <v>un</v>
      </c>
      <c r="G19" s="174">
        <v>105</v>
      </c>
      <c r="H19" s="156">
        <f t="shared" si="0"/>
        <v>420</v>
      </c>
      <c r="I19" s="148"/>
      <c r="J19" s="148"/>
      <c r="K19" s="71"/>
    </row>
    <row r="20" spans="1:11" x14ac:dyDescent="0.25">
      <c r="A20" s="162">
        <f>IF('Orçamento-base'!A20&gt;0,'Orçamento-base'!A20,"")</f>
        <v>1</v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Anel gaxeta de reparo-29178</v>
      </c>
      <c r="E20" s="182">
        <f>IF('Orçamento-base'!H20&gt;0,'Orçamento-base'!H20,"")</f>
        <v>1</v>
      </c>
      <c r="F20" s="156" t="str">
        <f>IF('Orçamento-base'!I20&gt;0,'Orçamento-base'!I20,"")</f>
        <v>un</v>
      </c>
      <c r="G20" s="174">
        <v>99</v>
      </c>
      <c r="H20" s="156">
        <f t="shared" si="0"/>
        <v>99</v>
      </c>
      <c r="I20" s="148"/>
      <c r="J20" s="148"/>
      <c r="K20" s="71"/>
    </row>
    <row r="21" spans="1:11" x14ac:dyDescent="0.25">
      <c r="A21" s="162">
        <f>IF('Orçamento-base'!A21&gt;0,'Orçamento-base'!A21,"")</f>
        <v>1</v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Bucha-48903</v>
      </c>
      <c r="E21" s="182">
        <f>IF('Orçamento-base'!H21&gt;0,'Orçamento-base'!H21,"")</f>
        <v>4</v>
      </c>
      <c r="F21" s="156" t="str">
        <f>IF('Orçamento-base'!I21&gt;0,'Orçamento-base'!I21,"")</f>
        <v>un</v>
      </c>
      <c r="G21" s="174">
        <v>207.9</v>
      </c>
      <c r="H21" s="156">
        <f t="shared" si="0"/>
        <v>831.6</v>
      </c>
      <c r="I21" s="148"/>
      <c r="J21" s="148"/>
      <c r="K21" s="71"/>
    </row>
    <row r="22" spans="1:11" x14ac:dyDescent="0.25">
      <c r="A22" s="162">
        <f>IF('Orçamento-base'!A22&gt;0,'Orçamento-base'!A22,"")</f>
        <v>1</v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Bucha garfitada-53717</v>
      </c>
      <c r="E22" s="182">
        <f>IF('Orçamento-base'!H22&gt;0,'Orçamento-base'!H22,"")</f>
        <v>4</v>
      </c>
      <c r="F22" s="156" t="str">
        <f>IF('Orçamento-base'!I22&gt;0,'Orçamento-base'!I22,"")</f>
        <v>un</v>
      </c>
      <c r="G22" s="174">
        <v>73.599999999999994</v>
      </c>
      <c r="H22" s="156">
        <f t="shared" si="0"/>
        <v>294.39999999999998</v>
      </c>
      <c r="I22" s="148"/>
      <c r="J22" s="148"/>
      <c r="K22" s="71"/>
    </row>
    <row r="23" spans="1:11" x14ac:dyDescent="0.25">
      <c r="A23" s="162">
        <f>IF('Orçamento-base'!A23&gt;0,'Orçamento-base'!A23,"")</f>
        <v>1</v>
      </c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Espaçador aço-48872</v>
      </c>
      <c r="E23" s="182">
        <f>IF('Orçamento-base'!H23&gt;0,'Orçamento-base'!H23,"")</f>
        <v>2</v>
      </c>
      <c r="F23" s="156" t="str">
        <f>IF('Orçamento-base'!I23&gt;0,'Orçamento-base'!I23,"")</f>
        <v>un</v>
      </c>
      <c r="G23" s="174">
        <v>182.5</v>
      </c>
      <c r="H23" s="156">
        <f t="shared" si="0"/>
        <v>365</v>
      </c>
      <c r="I23" s="148"/>
      <c r="J23" s="148"/>
      <c r="K23" s="71"/>
    </row>
    <row r="24" spans="1:11" x14ac:dyDescent="0.25">
      <c r="A24" s="162">
        <f>IF('Orçamento-base'!A24&gt;0,'Orçamento-base'!A24,"")</f>
        <v>1</v>
      </c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Tampa-47459</v>
      </c>
      <c r="E24" s="182">
        <f>IF('Orçamento-base'!H24&gt;0,'Orçamento-base'!H24,"")</f>
        <v>2</v>
      </c>
      <c r="F24" s="156" t="str">
        <f>IF('Orçamento-base'!I24&gt;0,'Orçamento-base'!I24,"")</f>
        <v>un</v>
      </c>
      <c r="G24" s="174">
        <v>45</v>
      </c>
      <c r="H24" s="156">
        <f t="shared" si="0"/>
        <v>90</v>
      </c>
      <c r="I24" s="148"/>
      <c r="J24" s="148"/>
      <c r="K24" s="71"/>
    </row>
    <row r="25" spans="1:11" x14ac:dyDescent="0.25">
      <c r="A25" s="162">
        <f>IF('Orçamento-base'!A25&gt;0,'Orçamento-base'!A25,"")</f>
        <v>1</v>
      </c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Pino com lubrificação-53718</v>
      </c>
      <c r="E25" s="182">
        <f>IF('Orçamento-base'!H25&gt;0,'Orçamento-base'!H25,"")</f>
        <v>4</v>
      </c>
      <c r="F25" s="156" t="str">
        <f>IF('Orçamento-base'!I25&gt;0,'Orçamento-base'!I25,"")</f>
        <v>un</v>
      </c>
      <c r="G25" s="174">
        <v>274.7</v>
      </c>
      <c r="H25" s="156">
        <f t="shared" si="0"/>
        <v>1098.8</v>
      </c>
      <c r="I25" s="148"/>
      <c r="J25" s="148"/>
      <c r="K25" s="71"/>
    </row>
    <row r="26" spans="1:11" x14ac:dyDescent="0.25">
      <c r="A26" s="162">
        <f>IF('Orçamento-base'!A26&gt;0,'Orçamento-base'!A26,"")</f>
        <v>1</v>
      </c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Pino H-E62737</v>
      </c>
      <c r="E26" s="182">
        <f>IF('Orçamento-base'!H26&gt;0,'Orçamento-base'!H26,"")</f>
        <v>4</v>
      </c>
      <c r="F26" s="156" t="str">
        <f>IF('Orçamento-base'!I26&gt;0,'Orçamento-base'!I26,"")</f>
        <v>un</v>
      </c>
      <c r="G26" s="174">
        <v>68</v>
      </c>
      <c r="H26" s="156">
        <f t="shared" si="0"/>
        <v>272</v>
      </c>
      <c r="I26" s="148"/>
      <c r="J26" s="148"/>
      <c r="K26" s="71"/>
    </row>
    <row r="27" spans="1:11" x14ac:dyDescent="0.25">
      <c r="A27" s="162">
        <f>IF('Orçamento-base'!A27&gt;0,'Orçamento-base'!A27,"")</f>
        <v>1</v>
      </c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Parafuso de lâmina-29775</v>
      </c>
      <c r="E27" s="182">
        <f>IF('Orçamento-base'!H27&gt;0,'Orçamento-base'!H27,"")</f>
        <v>28</v>
      </c>
      <c r="F27" s="156" t="str">
        <f>IF('Orçamento-base'!I27&gt;0,'Orçamento-base'!I27,"")</f>
        <v>un</v>
      </c>
      <c r="G27" s="174">
        <v>8.5</v>
      </c>
      <c r="H27" s="156">
        <f t="shared" si="0"/>
        <v>238</v>
      </c>
      <c r="I27" s="148"/>
      <c r="J27" s="148"/>
      <c r="K27" s="71"/>
    </row>
    <row r="28" spans="1:11" x14ac:dyDescent="0.25">
      <c r="A28" s="162">
        <f>IF('Orçamento-base'!A28&gt;0,'Orçamento-base'!A28,"")</f>
        <v>1</v>
      </c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Parafuso de lâmina-53053</v>
      </c>
      <c r="E28" s="182">
        <f>IF('Orçamento-base'!H28&gt;0,'Orçamento-base'!H28,"")</f>
        <v>10</v>
      </c>
      <c r="F28" s="156" t="str">
        <f>IF('Orçamento-base'!I28&gt;0,'Orçamento-base'!I28,"")</f>
        <v>un</v>
      </c>
      <c r="G28" s="174">
        <v>8</v>
      </c>
      <c r="H28" s="156">
        <f t="shared" si="0"/>
        <v>80</v>
      </c>
      <c r="I28" s="148"/>
      <c r="J28" s="148"/>
      <c r="K28" s="71"/>
    </row>
    <row r="29" spans="1:11" x14ac:dyDescent="0.25">
      <c r="A29" s="162">
        <f>IF('Orçamento-base'!A29&gt;0,'Orçamento-base'!A29,"")</f>
        <v>1</v>
      </c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Parafuso milimétrico-50278</v>
      </c>
      <c r="E29" s="182">
        <f>IF('Orçamento-base'!H29&gt;0,'Orçamento-base'!H29,"")</f>
        <v>2</v>
      </c>
      <c r="F29" s="156" t="str">
        <f>IF('Orçamento-base'!I29&gt;0,'Orçamento-base'!I29,"")</f>
        <v>un</v>
      </c>
      <c r="G29" s="174">
        <v>5</v>
      </c>
      <c r="H29" s="156">
        <f t="shared" si="0"/>
        <v>10</v>
      </c>
      <c r="I29" s="148"/>
      <c r="J29" s="148"/>
      <c r="K29" s="71"/>
    </row>
    <row r="30" spans="1:11" x14ac:dyDescent="0.25">
      <c r="A30" s="162">
        <f>IF('Orçamento-base'!A30&gt;0,'Orçamento-base'!A30,"")</f>
        <v>1</v>
      </c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Parafuso allen-54687</v>
      </c>
      <c r="E30" s="182">
        <f>IF('Orçamento-base'!H30&gt;0,'Orçamento-base'!H30,"")</f>
        <v>1</v>
      </c>
      <c r="F30" s="156" t="str">
        <f>IF('Orçamento-base'!I30&gt;0,'Orçamento-base'!I30,"")</f>
        <v>un</v>
      </c>
      <c r="G30" s="174">
        <v>4.75</v>
      </c>
      <c r="H30" s="156">
        <f t="shared" si="0"/>
        <v>4.75</v>
      </c>
      <c r="I30" s="148"/>
      <c r="J30" s="148"/>
      <c r="K30" s="71"/>
    </row>
    <row r="31" spans="1:11" x14ac:dyDescent="0.25">
      <c r="A31" s="162">
        <f>IF('Orçamento-base'!A31&gt;0,'Orçamento-base'!A31,"")</f>
        <v>1</v>
      </c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Contrapino-47973</v>
      </c>
      <c r="E31" s="182">
        <f>IF('Orçamento-base'!H31&gt;0,'Orçamento-base'!H31,"")</f>
        <v>2</v>
      </c>
      <c r="F31" s="156" t="str">
        <f>IF('Orçamento-base'!I31&gt;0,'Orçamento-base'!I31,"")</f>
        <v>un</v>
      </c>
      <c r="G31" s="174">
        <v>7.2</v>
      </c>
      <c r="H31" s="156">
        <f t="shared" si="0"/>
        <v>14.4</v>
      </c>
      <c r="I31" s="148"/>
      <c r="J31" s="148"/>
      <c r="K31" s="71"/>
    </row>
    <row r="32" spans="1:11" x14ac:dyDescent="0.25">
      <c r="A32" s="162">
        <f>IF('Orçamento-base'!A32&gt;0,'Orçamento-base'!A32,"")</f>
        <v>1</v>
      </c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Porca de lâmina-66868</v>
      </c>
      <c r="E32" s="182">
        <f>IF('Orçamento-base'!H32&gt;0,'Orçamento-base'!H32,"")</f>
        <v>34</v>
      </c>
      <c r="F32" s="156" t="str">
        <f>IF('Orçamento-base'!I32&gt;0,'Orçamento-base'!I32,"")</f>
        <v>un</v>
      </c>
      <c r="G32" s="174">
        <v>4</v>
      </c>
      <c r="H32" s="156">
        <f t="shared" si="0"/>
        <v>136</v>
      </c>
      <c r="I32" s="148"/>
      <c r="J32" s="148"/>
      <c r="K32" s="71"/>
    </row>
    <row r="33" spans="1:11" x14ac:dyDescent="0.25">
      <c r="A33" s="162">
        <f>IF('Orçamento-base'!A33&gt;0,'Orçamento-base'!A33,"")</f>
        <v>1</v>
      </c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Porca sextavada-56192</v>
      </c>
      <c r="E33" s="182">
        <f>IF('Orçamento-base'!H33&gt;0,'Orçamento-base'!H33,"")</f>
        <v>1</v>
      </c>
      <c r="F33" s="156" t="str">
        <f>IF('Orçamento-base'!I33&gt;0,'Orçamento-base'!I33,"")</f>
        <v>un</v>
      </c>
      <c r="G33" s="174">
        <v>2.5</v>
      </c>
      <c r="H33" s="156">
        <f t="shared" si="0"/>
        <v>2.5</v>
      </c>
      <c r="I33" s="148"/>
      <c r="J33" s="148"/>
      <c r="K33" s="71"/>
    </row>
    <row r="34" spans="1:11" x14ac:dyDescent="0.25">
      <c r="A34" s="162">
        <f>IF('Orçamento-base'!A34&gt;0,'Orçamento-base'!A34,"")</f>
        <v>1</v>
      </c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Ponta abrasiva-55890</v>
      </c>
      <c r="E34" s="182">
        <f>IF('Orçamento-base'!H34&gt;0,'Orçamento-base'!H34,"")</f>
        <v>1</v>
      </c>
      <c r="F34" s="156" t="str">
        <f>IF('Orçamento-base'!I34&gt;0,'Orçamento-base'!I34,"")</f>
        <v>un</v>
      </c>
      <c r="G34" s="174">
        <v>24.8</v>
      </c>
      <c r="H34" s="156">
        <f t="shared" si="0"/>
        <v>24.8</v>
      </c>
      <c r="I34" s="148"/>
      <c r="J34" s="148"/>
      <c r="K34" s="71"/>
    </row>
    <row r="35" spans="1:11" x14ac:dyDescent="0.25">
      <c r="A35" s="162">
        <f>IF('Orçamento-base'!A35&gt;0,'Orçamento-base'!A35,"")</f>
        <v>1</v>
      </c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Disco flap-55853</v>
      </c>
      <c r="E35" s="182">
        <f>IF('Orçamento-base'!H35&gt;0,'Orçamento-base'!H35,"")</f>
        <v>1</v>
      </c>
      <c r="F35" s="156" t="str">
        <f>IF('Orçamento-base'!I35&gt;0,'Orçamento-base'!I35,"")</f>
        <v>un</v>
      </c>
      <c r="G35" s="174">
        <v>25</v>
      </c>
      <c r="H35" s="156">
        <f t="shared" si="0"/>
        <v>25</v>
      </c>
      <c r="I35" s="148"/>
      <c r="J35" s="148"/>
      <c r="K35" s="71"/>
    </row>
    <row r="36" spans="1:11" x14ac:dyDescent="0.25">
      <c r="A36" s="162">
        <f>IF('Orçamento-base'!A36&gt;0,'Orçamento-base'!A36,"")</f>
        <v>1</v>
      </c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Reparo-49655</v>
      </c>
      <c r="E36" s="182">
        <f>IF('Orçamento-base'!H36&gt;0,'Orçamento-base'!H36,"")</f>
        <v>1</v>
      </c>
      <c r="F36" s="156" t="str">
        <f>IF('Orçamento-base'!I36&gt;0,'Orçamento-base'!I36,"")</f>
        <v>un</v>
      </c>
      <c r="G36" s="174">
        <v>119.9</v>
      </c>
      <c r="H36" s="156">
        <f t="shared" si="0"/>
        <v>119.9</v>
      </c>
      <c r="I36" s="148"/>
      <c r="J36" s="148"/>
      <c r="K36" s="71"/>
    </row>
    <row r="37" spans="1:11" x14ac:dyDescent="0.25">
      <c r="A37" s="162">
        <f>IF('Orçamento-base'!A37&gt;0,'Orçamento-base'!A37,"")</f>
        <v>1</v>
      </c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Ponta ripper-26525</v>
      </c>
      <c r="E37" s="182">
        <f>IF('Orçamento-base'!H37&gt;0,'Orçamento-base'!H37,"")</f>
        <v>1</v>
      </c>
      <c r="F37" s="156" t="str">
        <f>IF('Orçamento-base'!I37&gt;0,'Orçamento-base'!I37,"")</f>
        <v>un</v>
      </c>
      <c r="G37" s="174">
        <v>152.5</v>
      </c>
      <c r="H37" s="156">
        <f t="shared" si="0"/>
        <v>152.5</v>
      </c>
      <c r="I37" s="148"/>
      <c r="J37" s="148"/>
      <c r="K37" s="71"/>
    </row>
    <row r="38" spans="1:11" x14ac:dyDescent="0.25">
      <c r="A38" s="162">
        <f>IF('Orçamento-base'!A38&gt;0,'Orçamento-base'!A38,"")</f>
        <v>1</v>
      </c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Coxins-87488319</v>
      </c>
      <c r="E38" s="182">
        <f>IF('Orçamento-base'!H38&gt;0,'Orçamento-base'!H38,"")</f>
        <v>2</v>
      </c>
      <c r="F38" s="156" t="str">
        <f>IF('Orçamento-base'!I38&gt;0,'Orçamento-base'!I38,"")</f>
        <v>un</v>
      </c>
      <c r="G38" s="174">
        <v>100</v>
      </c>
      <c r="H38" s="156">
        <f t="shared" si="0"/>
        <v>200</v>
      </c>
      <c r="I38" s="148"/>
      <c r="J38" s="148"/>
      <c r="K38" s="71"/>
    </row>
    <row r="39" spans="1:11" x14ac:dyDescent="0.25">
      <c r="A39" s="162">
        <f>IF('Orçamento-base'!A39&gt;0,'Orçamento-base'!A39,"")</f>
        <v>1</v>
      </c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Coxins-87488318</v>
      </c>
      <c r="E39" s="182">
        <f>IF('Orçamento-base'!H39&gt;0,'Orçamento-base'!H39,"")</f>
        <v>2</v>
      </c>
      <c r="F39" s="156" t="str">
        <f>IF('Orçamento-base'!I39&gt;0,'Orçamento-base'!I39,"")</f>
        <v>un</v>
      </c>
      <c r="G39" s="174">
        <v>117.9</v>
      </c>
      <c r="H39" s="156">
        <f t="shared" si="0"/>
        <v>235.8</v>
      </c>
      <c r="I39" s="148"/>
      <c r="J39" s="148"/>
      <c r="K39" s="71"/>
    </row>
    <row r="40" spans="1:11" x14ac:dyDescent="0.25">
      <c r="A40" s="162">
        <f>IF('Orçamento-base'!A40&gt;0,'Orçamento-base'!A40,"")</f>
        <v>1</v>
      </c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Anel borracha-2140</v>
      </c>
      <c r="E40" s="182">
        <f>IF('Orçamento-base'!H40&gt;0,'Orçamento-base'!H40,"")</f>
        <v>2</v>
      </c>
      <c r="F40" s="156" t="str">
        <f>IF('Orçamento-base'!I40&gt;0,'Orçamento-base'!I40,"")</f>
        <v>un</v>
      </c>
      <c r="G40" s="174">
        <v>2.25</v>
      </c>
      <c r="H40" s="156">
        <f t="shared" si="0"/>
        <v>4.5</v>
      </c>
      <c r="I40" s="148"/>
      <c r="J40" s="148"/>
      <c r="K40" s="71"/>
    </row>
    <row r="41" spans="1:11" x14ac:dyDescent="0.25">
      <c r="A41" s="162">
        <f>IF('Orçamento-base'!A41&gt;0,'Orçamento-base'!A41,"")</f>
        <v>1</v>
      </c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Amortecedor-68319</v>
      </c>
      <c r="E41" s="182">
        <f>IF('Orçamento-base'!H41&gt;0,'Orçamento-base'!H41,"")</f>
        <v>2</v>
      </c>
      <c r="F41" s="156" t="str">
        <f>IF('Orçamento-base'!I41&gt;0,'Orçamento-base'!I41,"")</f>
        <v>un</v>
      </c>
      <c r="G41" s="174">
        <v>153.5</v>
      </c>
      <c r="H41" s="156">
        <f t="shared" si="0"/>
        <v>307</v>
      </c>
      <c r="I41" s="148"/>
      <c r="J41" s="148"/>
      <c r="K41" s="71"/>
    </row>
    <row r="42" spans="1:11" x14ac:dyDescent="0.25">
      <c r="A42" s="162">
        <f>IF('Orçamento-base'!A42&gt;0,'Orçamento-base'!A42,"")</f>
        <v>1</v>
      </c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Jogo reparo-68063</v>
      </c>
      <c r="E42" s="182">
        <f>IF('Orçamento-base'!H42&gt;0,'Orçamento-base'!H42,"")</f>
        <v>1</v>
      </c>
      <c r="F42" s="156" t="str">
        <f>IF('Orçamento-base'!I42&gt;0,'Orçamento-base'!I42,"")</f>
        <v>un</v>
      </c>
      <c r="G42" s="174">
        <v>115</v>
      </c>
      <c r="H42" s="156">
        <f t="shared" si="0"/>
        <v>115</v>
      </c>
      <c r="I42" s="148"/>
      <c r="J42" s="148"/>
      <c r="K42" s="71"/>
    </row>
    <row r="43" spans="1:11" x14ac:dyDescent="0.25">
      <c r="A43" s="162">
        <f>IF('Orçamento-base'!A43&gt;0,'Orçamento-base'!A43,"")</f>
        <v>1</v>
      </c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Haste-1"</v>
      </c>
      <c r="E43" s="182">
        <f>IF('Orçamento-base'!H43&gt;0,'Orçamento-base'!H43,"")</f>
        <v>0.5</v>
      </c>
      <c r="F43" s="156" t="str">
        <f>IF('Orçamento-base'!I43&gt;0,'Orçamento-base'!I43,"")</f>
        <v>m</v>
      </c>
      <c r="G43" s="174">
        <v>250</v>
      </c>
      <c r="H43" s="156">
        <f t="shared" si="0"/>
        <v>125</v>
      </c>
      <c r="I43" s="148"/>
      <c r="J43" s="148"/>
      <c r="K43" s="71"/>
    </row>
    <row r="44" spans="1:11" x14ac:dyDescent="0.25">
      <c r="A44" s="162">
        <f>IF('Orçamento-base'!A44&gt;0,'Orçamento-base'!A44,"")</f>
        <v>1</v>
      </c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Haste cromada-54mm</v>
      </c>
      <c r="E44" s="182">
        <f>IF('Orçamento-base'!H44&gt;0,'Orçamento-base'!H44,"")</f>
        <v>0.42</v>
      </c>
      <c r="F44" s="156" t="str">
        <f>IF('Orçamento-base'!I44&gt;0,'Orçamento-base'!I44,"")</f>
        <v>m</v>
      </c>
      <c r="G44" s="174">
        <v>1330</v>
      </c>
      <c r="H44" s="156">
        <f t="shared" si="0"/>
        <v>558.6</v>
      </c>
      <c r="I44" s="148"/>
      <c r="J44" s="148"/>
      <c r="K44" s="71"/>
    </row>
    <row r="45" spans="1:11" x14ac:dyDescent="0.25">
      <c r="A45" s="162">
        <f>IF('Orçamento-base'!A45&gt;0,'Orçamento-base'!A45,"")</f>
        <v>1</v>
      </c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Reparo cilindro estabelizador-44213</v>
      </c>
      <c r="E45" s="182">
        <f>IF('Orçamento-base'!H45&gt;0,'Orçamento-base'!H45,"")</f>
        <v>1</v>
      </c>
      <c r="F45" s="156" t="str">
        <f>IF('Orçamento-base'!I45&gt;0,'Orçamento-base'!I45,"")</f>
        <v>un</v>
      </c>
      <c r="G45" s="174">
        <v>645</v>
      </c>
      <c r="H45" s="156">
        <f t="shared" si="0"/>
        <v>645</v>
      </c>
      <c r="I45" s="148"/>
      <c r="J45" s="148"/>
      <c r="K45" s="71"/>
    </row>
    <row r="46" spans="1:11" x14ac:dyDescent="0.25">
      <c r="A46" s="162">
        <f>IF('Orçamento-base'!A46&gt;0,'Orçamento-base'!A46,"")</f>
        <v>1</v>
      </c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Mão de obra</v>
      </c>
      <c r="E46" s="182">
        <f>IF('Orçamento-base'!H46&gt;0,'Orçamento-base'!H46,"")</f>
        <v>1</v>
      </c>
      <c r="F46" s="156" t="str">
        <f>IF('Orçamento-base'!I46&gt;0,'Orçamento-base'!I46,"")</f>
        <v>un</v>
      </c>
      <c r="G46" s="174">
        <v>14950</v>
      </c>
      <c r="H46" s="156">
        <f t="shared" si="0"/>
        <v>14950</v>
      </c>
      <c r="I46" s="148"/>
      <c r="J46" s="148"/>
      <c r="K46" s="71"/>
    </row>
    <row r="47" spans="1:11" x14ac:dyDescent="0.25">
      <c r="A47" s="162">
        <f>IF('Orçamento-base'!A47&gt;0,'Orçamento-base'!A47,"")</f>
        <v>2</v>
      </c>
      <c r="B47" s="162">
        <f>'Orçamento-base'!B47</f>
        <v>36</v>
      </c>
      <c r="C47" s="162">
        <f>IF('Orçamento-base'!C47&gt;0,'Orçamento-base'!C47,"")</f>
        <v>1</v>
      </c>
      <c r="D47" s="156" t="str">
        <f>IF('Orçamento-base'!G47&gt;0,'Orçamento-base'!G47,"")</f>
        <v>Válvula de ar de segurança</v>
      </c>
      <c r="E47" s="182">
        <f>IF('Orçamento-base'!H47&gt;0,'Orçamento-base'!H47,"")</f>
        <v>1</v>
      </c>
      <c r="F47" s="156" t="str">
        <f>IF('Orçamento-base'!I47&gt;0,'Orçamento-base'!I47,"")</f>
        <v>un</v>
      </c>
      <c r="G47" s="174">
        <v>2690</v>
      </c>
      <c r="H47" s="156">
        <f t="shared" si="0"/>
        <v>2690</v>
      </c>
      <c r="I47" s="148"/>
      <c r="J47" s="148"/>
      <c r="K47" s="71"/>
    </row>
    <row r="48" spans="1:11" x14ac:dyDescent="0.25">
      <c r="A48" s="162">
        <f>IF('Orçamento-base'!A48&gt;0,'Orçamento-base'!A48,"")</f>
        <v>2</v>
      </c>
      <c r="B48" s="162">
        <f>'Orçamento-base'!B48</f>
        <v>37</v>
      </c>
      <c r="C48" s="162">
        <f>IF('Orçamento-base'!C48&gt;0,'Orçamento-base'!C48,"")</f>
        <v>2</v>
      </c>
      <c r="D48" s="156" t="str">
        <f>IF('Orçamento-base'!G48&gt;0,'Orçamento-base'!G48,"")</f>
        <v>Radiador do motor</v>
      </c>
      <c r="E48" s="182">
        <f>IF('Orçamento-base'!H48&gt;0,'Orçamento-base'!H48,"")</f>
        <v>1</v>
      </c>
      <c r="F48" s="156" t="str">
        <f>IF('Orçamento-base'!I48&gt;0,'Orçamento-base'!I48,"")</f>
        <v>un</v>
      </c>
      <c r="G48" s="174">
        <v>3750</v>
      </c>
      <c r="H48" s="156">
        <f t="shared" si="0"/>
        <v>3750</v>
      </c>
      <c r="I48" s="148"/>
      <c r="J48" s="148"/>
      <c r="K48" s="71"/>
    </row>
    <row r="49" spans="1:11" x14ac:dyDescent="0.25">
      <c r="A49" s="162">
        <f>IF('Orçamento-base'!A49&gt;0,'Orçamento-base'!A49,"")</f>
        <v>2</v>
      </c>
      <c r="B49" s="162">
        <f>'Orçamento-base'!B49</f>
        <v>38</v>
      </c>
      <c r="C49" s="162">
        <f>IF('Orçamento-base'!C49&gt;0,'Orçamento-base'!C49,"")</f>
        <v>3</v>
      </c>
      <c r="D49" s="156" t="str">
        <f>IF('Orçamento-base'!G49&gt;0,'Orçamento-base'!G49,"")</f>
        <v>Ventilador do motor</v>
      </c>
      <c r="E49" s="182">
        <f>IF('Orçamento-base'!H49&gt;0,'Orçamento-base'!H49,"")</f>
        <v>1</v>
      </c>
      <c r="F49" s="156" t="str">
        <f>IF('Orçamento-base'!I49&gt;0,'Orçamento-base'!I49,"")</f>
        <v>un</v>
      </c>
      <c r="G49" s="174">
        <v>1370</v>
      </c>
      <c r="H49" s="156">
        <f t="shared" si="0"/>
        <v>1370</v>
      </c>
      <c r="I49" s="148"/>
      <c r="J49" s="148"/>
      <c r="K49" s="71"/>
    </row>
    <row r="50" spans="1:11" x14ac:dyDescent="0.25">
      <c r="A50" s="162">
        <f>IF('Orçamento-base'!A50&gt;0,'Orçamento-base'!A50,"")</f>
        <v>2</v>
      </c>
      <c r="B50" s="162">
        <f>'Orçamento-base'!B50</f>
        <v>39</v>
      </c>
      <c r="C50" s="162">
        <f>IF('Orçamento-base'!C50&gt;0,'Orçamento-base'!C50,"")</f>
        <v>4</v>
      </c>
      <c r="D50" s="156" t="str">
        <f>IF('Orçamento-base'!G50&gt;0,'Orçamento-base'!G50,"")</f>
        <v>Conjunto freio motor</v>
      </c>
      <c r="E50" s="182">
        <f>IF('Orçamento-base'!H50&gt;0,'Orçamento-base'!H50,"")</f>
        <v>1</v>
      </c>
      <c r="F50" s="156" t="str">
        <f>IF('Orçamento-base'!I50&gt;0,'Orçamento-base'!I50,"")</f>
        <v>un</v>
      </c>
      <c r="G50" s="174">
        <v>915</v>
      </c>
      <c r="H50" s="156">
        <f t="shared" si="0"/>
        <v>915</v>
      </c>
      <c r="I50" s="148"/>
      <c r="J50" s="148"/>
      <c r="K50" s="71"/>
    </row>
    <row r="51" spans="1:11" x14ac:dyDescent="0.25">
      <c r="A51" s="162">
        <f>IF('Orçamento-base'!A51&gt;0,'Orçamento-base'!A51,"")</f>
        <v>2</v>
      </c>
      <c r="B51" s="162">
        <f>'Orçamento-base'!B51</f>
        <v>40</v>
      </c>
      <c r="C51" s="162">
        <f>IF('Orçamento-base'!C51&gt;0,'Orçamento-base'!C51,"")</f>
        <v>5</v>
      </c>
      <c r="D51" s="156" t="str">
        <f>IF('Orçamento-base'!G51&gt;0,'Orçamento-base'!G51,"")</f>
        <v>Mangueira radiador superior</v>
      </c>
      <c r="E51" s="182">
        <f>IF('Orçamento-base'!H51&gt;0,'Orçamento-base'!H51,"")</f>
        <v>1</v>
      </c>
      <c r="F51" s="156" t="str">
        <f>IF('Orçamento-base'!I51&gt;0,'Orçamento-base'!I51,"")</f>
        <v>un</v>
      </c>
      <c r="G51" s="174">
        <v>679</v>
      </c>
      <c r="H51" s="156">
        <f t="shared" si="0"/>
        <v>679</v>
      </c>
      <c r="I51" s="148"/>
      <c r="J51" s="148"/>
      <c r="K51" s="71"/>
    </row>
    <row r="52" spans="1:11" x14ac:dyDescent="0.25">
      <c r="A52" s="162">
        <f>IF('Orçamento-base'!A52&gt;0,'Orçamento-base'!A52,"")</f>
        <v>2</v>
      </c>
      <c r="B52" s="162">
        <f>'Orçamento-base'!B52</f>
        <v>41</v>
      </c>
      <c r="C52" s="162">
        <f>IF('Orçamento-base'!C52&gt;0,'Orçamento-base'!C52,"")</f>
        <v>6</v>
      </c>
      <c r="D52" s="156" t="str">
        <f>IF('Orçamento-base'!G52&gt;0,'Orçamento-base'!G52,"")</f>
        <v>Mangueira radiador inferior</v>
      </c>
      <c r="E52" s="182">
        <f>IF('Orçamento-base'!H52&gt;0,'Orçamento-base'!H52,"")</f>
        <v>1</v>
      </c>
      <c r="F52" s="156" t="str">
        <f>IF('Orçamento-base'!I52&gt;0,'Orçamento-base'!I52,"")</f>
        <v>un</v>
      </c>
      <c r="G52" s="174">
        <v>450</v>
      </c>
      <c r="H52" s="156">
        <f t="shared" si="0"/>
        <v>450</v>
      </c>
      <c r="I52" s="148"/>
      <c r="J52" s="148"/>
      <c r="K52" s="71"/>
    </row>
    <row r="53" spans="1:11" x14ac:dyDescent="0.25">
      <c r="A53" s="162">
        <f>IF('Orçamento-base'!A53&gt;0,'Orçamento-base'!A53,"")</f>
        <v>2</v>
      </c>
      <c r="B53" s="162">
        <f>'Orçamento-base'!B53</f>
        <v>42</v>
      </c>
      <c r="C53" s="162">
        <f>IF('Orçamento-base'!C53&gt;0,'Orçamento-base'!C53,"")</f>
        <v>7</v>
      </c>
      <c r="D53" s="156" t="str">
        <f>IF('Orçamento-base'!G53&gt;0,'Orçamento-base'!G53,"")</f>
        <v>Mangueira do cooler</v>
      </c>
      <c r="E53" s="182">
        <f>IF('Orçamento-base'!H53&gt;0,'Orçamento-base'!H53,"")</f>
        <v>1</v>
      </c>
      <c r="F53" s="156" t="str">
        <f>IF('Orçamento-base'!I53&gt;0,'Orçamento-base'!I53,"")</f>
        <v>un</v>
      </c>
      <c r="G53" s="174">
        <v>474</v>
      </c>
      <c r="H53" s="156">
        <f t="shared" si="0"/>
        <v>474</v>
      </c>
      <c r="I53" s="148"/>
      <c r="J53" s="148"/>
      <c r="K53" s="71"/>
    </row>
    <row r="54" spans="1:11" x14ac:dyDescent="0.25">
      <c r="A54" s="162">
        <f>IF('Orçamento-base'!A54&gt;0,'Orçamento-base'!A54,"")</f>
        <v>2</v>
      </c>
      <c r="B54" s="162">
        <f>'Orçamento-base'!B54</f>
        <v>43</v>
      </c>
      <c r="C54" s="162">
        <f>IF('Orçamento-base'!C54&gt;0,'Orçamento-base'!C54,"")</f>
        <v>8</v>
      </c>
      <c r="D54" s="156" t="str">
        <f>IF('Orçamento-base'!G54&gt;0,'Orçamento-base'!G54,"")</f>
        <v>Sensor do nível de água</v>
      </c>
      <c r="E54" s="182">
        <f>IF('Orçamento-base'!H54&gt;0,'Orçamento-base'!H54,"")</f>
        <v>1</v>
      </c>
      <c r="F54" s="156" t="str">
        <f>IF('Orçamento-base'!I54&gt;0,'Orçamento-base'!I54,"")</f>
        <v>un</v>
      </c>
      <c r="G54" s="174">
        <v>650</v>
      </c>
      <c r="H54" s="156">
        <f t="shared" si="0"/>
        <v>650</v>
      </c>
      <c r="I54" s="148"/>
      <c r="J54" s="148"/>
      <c r="K54" s="71"/>
    </row>
    <row r="55" spans="1:11" x14ac:dyDescent="0.25">
      <c r="A55" s="162">
        <f>IF('Orçamento-base'!A55&gt;0,'Orçamento-base'!A55,"")</f>
        <v>2</v>
      </c>
      <c r="B55" s="162">
        <f>'Orçamento-base'!B55</f>
        <v>44</v>
      </c>
      <c r="C55" s="162">
        <f>IF('Orçamento-base'!C55&gt;0,'Orçamento-base'!C55,"")</f>
        <v>9</v>
      </c>
      <c r="D55" s="156" t="str">
        <f>IF('Orçamento-base'!G55&gt;0,'Orçamento-base'!G55,"")</f>
        <v>Pedal do acelerador</v>
      </c>
      <c r="E55" s="182">
        <f>IF('Orçamento-base'!H55&gt;0,'Orçamento-base'!H55,"")</f>
        <v>1</v>
      </c>
      <c r="F55" s="156" t="str">
        <f>IF('Orçamento-base'!I55&gt;0,'Orçamento-base'!I55,"")</f>
        <v>un</v>
      </c>
      <c r="G55" s="174">
        <v>779</v>
      </c>
      <c r="H55" s="156">
        <f t="shared" si="0"/>
        <v>779</v>
      </c>
      <c r="I55" s="148"/>
      <c r="J55" s="148"/>
      <c r="K55" s="71"/>
    </row>
    <row r="56" spans="1:11" x14ac:dyDescent="0.25">
      <c r="A56" s="162">
        <f>IF('Orçamento-base'!A56&gt;0,'Orçamento-base'!A56,"")</f>
        <v>2</v>
      </c>
      <c r="B56" s="162">
        <f>'Orçamento-base'!B56</f>
        <v>45</v>
      </c>
      <c r="C56" s="162">
        <f>IF('Orçamento-base'!C56&gt;0,'Orçamento-base'!C56,"")</f>
        <v>10</v>
      </c>
      <c r="D56" s="156" t="str">
        <f>IF('Orçamento-base'!G56&gt;0,'Orçamento-base'!G56,"")</f>
        <v>Filtro do diesel</v>
      </c>
      <c r="E56" s="182">
        <f>IF('Orçamento-base'!H56&gt;0,'Orçamento-base'!H56,"")</f>
        <v>1</v>
      </c>
      <c r="F56" s="156" t="str">
        <f>IF('Orçamento-base'!I56&gt;0,'Orçamento-base'!I56,"")</f>
        <v>un</v>
      </c>
      <c r="G56" s="174">
        <v>112.8</v>
      </c>
      <c r="H56" s="156">
        <f t="shared" si="0"/>
        <v>112.8</v>
      </c>
      <c r="I56" s="148"/>
      <c r="J56" s="148"/>
      <c r="K56" s="71"/>
    </row>
    <row r="57" spans="1:11" x14ac:dyDescent="0.25">
      <c r="A57" s="162">
        <f>IF('Orçamento-base'!A57&gt;0,'Orçamento-base'!A57,"")</f>
        <v>2</v>
      </c>
      <c r="B57" s="162">
        <f>'Orçamento-base'!B57</f>
        <v>46</v>
      </c>
      <c r="C57" s="162">
        <f>IF('Orçamento-base'!C57&gt;0,'Orçamento-base'!C57,"")</f>
        <v>11</v>
      </c>
      <c r="D57" s="156" t="str">
        <f>IF('Orçamento-base'!G57&gt;0,'Orçamento-base'!G57,"")</f>
        <v>Mão de obra na recuperação e conserto</v>
      </c>
      <c r="E57" s="182">
        <f>IF('Orçamento-base'!H57&gt;0,'Orçamento-base'!H57,"")</f>
        <v>1</v>
      </c>
      <c r="F57" s="156" t="str">
        <f>IF('Orçamento-base'!I57&gt;0,'Orçamento-base'!I57,"")</f>
        <v>un</v>
      </c>
      <c r="G57" s="174">
        <v>4280</v>
      </c>
      <c r="H57" s="156">
        <f t="shared" si="0"/>
        <v>4280</v>
      </c>
      <c r="I57" s="148"/>
      <c r="J57" s="148"/>
      <c r="K57" s="71"/>
    </row>
    <row r="58" spans="1:11" x14ac:dyDescent="0.25">
      <c r="A58" s="162">
        <f>IF('Orçamento-base'!A58&gt;0,'Orçamento-base'!A58,"")</f>
        <v>2</v>
      </c>
      <c r="B58" s="162">
        <f>'Orçamento-base'!B58</f>
        <v>47</v>
      </c>
      <c r="C58" s="162">
        <f>IF('Orçamento-base'!C58&gt;0,'Orçamento-base'!C58,"")</f>
        <v>12</v>
      </c>
      <c r="D58" s="156" t="str">
        <f>IF('Orçamento-base'!G58&gt;0,'Orçamento-base'!G58,"")</f>
        <v>Mão de obra para recuperação do radiador cooler</v>
      </c>
      <c r="E58" s="182">
        <f>IF('Orçamento-base'!H58&gt;0,'Orçamento-base'!H58,"")</f>
        <v>1</v>
      </c>
      <c r="F58" s="156" t="str">
        <f>IF('Orçamento-base'!I58&gt;0,'Orçamento-base'!I58,"")</f>
        <v>un</v>
      </c>
      <c r="G58" s="174">
        <v>450</v>
      </c>
      <c r="H58" s="156">
        <f t="shared" si="0"/>
        <v>450</v>
      </c>
      <c r="I58" s="148"/>
      <c r="J58" s="148"/>
      <c r="K58" s="71"/>
    </row>
    <row r="59" spans="1:11" x14ac:dyDescent="0.25">
      <c r="A59" s="162">
        <f>IF('Orçamento-base'!A59&gt;0,'Orçamento-base'!A59,"")</f>
        <v>2</v>
      </c>
      <c r="B59" s="162">
        <f>'Orçamento-base'!B59</f>
        <v>48</v>
      </c>
      <c r="C59" s="162">
        <f>IF('Orçamento-base'!C59&gt;0,'Orçamento-base'!C59,"")</f>
        <v>13</v>
      </c>
      <c r="D59" s="156" t="str">
        <f>IF('Orçamento-base'!G59&gt;0,'Orçamento-base'!G59,"")</f>
        <v>Mão de obra na recuperação e conserto do chicote elétrico</v>
      </c>
      <c r="E59" s="182">
        <f>IF('Orçamento-base'!H59&gt;0,'Orçamento-base'!H59,"")</f>
        <v>1</v>
      </c>
      <c r="F59" s="156" t="str">
        <f>IF('Orçamento-base'!I59&gt;0,'Orçamento-base'!I59,"")</f>
        <v>un</v>
      </c>
      <c r="G59" s="174">
        <v>1700</v>
      </c>
      <c r="H59" s="156">
        <f t="shared" si="0"/>
        <v>1700</v>
      </c>
      <c r="I59" s="148"/>
      <c r="J59" s="148"/>
      <c r="K59" s="71"/>
    </row>
    <row r="60" spans="1:11" x14ac:dyDescent="0.25">
      <c r="A60" s="162">
        <f>IF('Orçamento-base'!A60&gt;0,'Orçamento-base'!A60,"")</f>
        <v>2</v>
      </c>
      <c r="B60" s="162">
        <f>'Orçamento-base'!B60</f>
        <v>49</v>
      </c>
      <c r="C60" s="162">
        <f>IF('Orçamento-base'!C60&gt;0,'Orçamento-base'!C60,"")</f>
        <v>14</v>
      </c>
      <c r="D60" s="156" t="str">
        <f>IF('Orçamento-base'!G60&gt;0,'Orçamento-base'!G60,"")</f>
        <v>Mão de obra no conserto e reforma da bomba de alta pressão</v>
      </c>
      <c r="E60" s="182">
        <f>IF('Orçamento-base'!H60&gt;0,'Orçamento-base'!H60,"")</f>
        <v>1</v>
      </c>
      <c r="F60" s="156" t="str">
        <f>IF('Orçamento-base'!I60&gt;0,'Orçamento-base'!I60,"")</f>
        <v>un</v>
      </c>
      <c r="G60" s="174">
        <v>3300</v>
      </c>
      <c r="H60" s="156">
        <f t="shared" si="0"/>
        <v>3300</v>
      </c>
      <c r="I60" s="148"/>
      <c r="J60" s="148"/>
      <c r="K60" s="71"/>
    </row>
    <row r="61" spans="1:11" x14ac:dyDescent="0.25">
      <c r="A61" s="162">
        <f>IF('Orçamento-base'!A61&gt;0,'Orçamento-base'!A61,"")</f>
        <v>2</v>
      </c>
      <c r="B61" s="162">
        <f>'Orçamento-base'!B61</f>
        <v>50</v>
      </c>
      <c r="C61" s="162">
        <f>IF('Orçamento-base'!C61&gt;0,'Orçamento-base'!C61,"")</f>
        <v>15</v>
      </c>
      <c r="D61" s="156" t="str">
        <f>IF('Orçamento-base'!G61&gt;0,'Orçamento-base'!G61,"")</f>
        <v>Mão de obra no conserto e substituição das demais peças</v>
      </c>
      <c r="E61" s="182">
        <f>IF('Orçamento-base'!H61&gt;0,'Orçamento-base'!H61,"")</f>
        <v>1</v>
      </c>
      <c r="F61" s="156" t="str">
        <f>IF('Orçamento-base'!I61&gt;0,'Orçamento-base'!I61,"")</f>
        <v>un</v>
      </c>
      <c r="G61" s="174">
        <v>2150</v>
      </c>
      <c r="H61" s="156">
        <f t="shared" si="0"/>
        <v>2150</v>
      </c>
      <c r="I61" s="148"/>
      <c r="J61" s="148"/>
      <c r="K61" s="71"/>
    </row>
    <row r="62" spans="1:11" x14ac:dyDescent="0.25">
      <c r="A62" s="162" t="str">
        <f>IF('Orçamento-base'!A62&gt;0,'Orçamento-base'!A62,"")</f>
        <v/>
      </c>
      <c r="B62" s="162" t="str">
        <f>'Orçamento-base'!B62</f>
        <v/>
      </c>
      <c r="C62" s="162" t="str">
        <f>IF('Orçamento-base'!C62&gt;0,'Orçamento-base'!C62,"")</f>
        <v/>
      </c>
      <c r="D62" s="156" t="str">
        <f>IF('Orçamento-base'!G62&gt;0,'Orçamento-base'!G62,"")</f>
        <v/>
      </c>
      <c r="E62" s="182" t="str">
        <f>IF('Orçamento-base'!H62&gt;0,'Orçamento-base'!H62,"")</f>
        <v/>
      </c>
      <c r="F62" s="156" t="str">
        <f>IF('Orçamento-base'!I62&gt;0,'Orçamento-base'!I62,"")</f>
        <v/>
      </c>
      <c r="G62" s="174"/>
      <c r="H62" s="156" t="str">
        <f t="shared" si="0"/>
        <v/>
      </c>
      <c r="I62" s="148"/>
      <c r="J62" s="148"/>
      <c r="K62" s="71"/>
    </row>
    <row r="63" spans="1:11" x14ac:dyDescent="0.25">
      <c r="A63" s="162" t="str">
        <f>IF('Orçamento-base'!A63&gt;0,'Orçamento-base'!A63,"")</f>
        <v/>
      </c>
      <c r="B63" s="162" t="str">
        <f>'Orçamento-base'!B63</f>
        <v/>
      </c>
      <c r="C63" s="162" t="str">
        <f>IF('Orçamento-base'!C63&gt;0,'Orçamento-base'!C63,"")</f>
        <v/>
      </c>
      <c r="D63" s="156" t="str">
        <f>IF('Orçamento-base'!G63&gt;0,'Orçamento-base'!G63,"")</f>
        <v/>
      </c>
      <c r="E63" s="182" t="str">
        <f>IF('Orçamento-base'!H63&gt;0,'Orçamento-base'!H63,"")</f>
        <v/>
      </c>
      <c r="F63" s="156" t="str">
        <f>IF('Orçamento-base'!I63&gt;0,'Orçamento-base'!I63,"")</f>
        <v/>
      </c>
      <c r="G63" s="174"/>
      <c r="H63" s="156" t="str">
        <f t="shared" si="0"/>
        <v/>
      </c>
      <c r="I63" s="148"/>
      <c r="J63" s="148"/>
      <c r="K63" s="71"/>
    </row>
    <row r="64" spans="1:11" x14ac:dyDescent="0.25">
      <c r="A64" s="162" t="str">
        <f>IF('Orçamento-base'!A64&gt;0,'Orçamento-base'!A64,"")</f>
        <v/>
      </c>
      <c r="B64" s="162" t="str">
        <f>'Orçamento-base'!B64</f>
        <v/>
      </c>
      <c r="C64" s="162" t="str">
        <f>IF('Orçamento-base'!C64&gt;0,'Orçamento-base'!C64,"")</f>
        <v/>
      </c>
      <c r="D64" s="156" t="str">
        <f>IF('Orçamento-base'!G64&gt;0,'Orçamento-base'!G64,"")</f>
        <v/>
      </c>
      <c r="E64" s="182" t="str">
        <f>IF('Orçamento-base'!H64&gt;0,'Orçamento-base'!H64,"")</f>
        <v/>
      </c>
      <c r="F64" s="156" t="str">
        <f>IF('Orçamento-base'!I64&gt;0,'Orçamento-base'!I64,"")</f>
        <v/>
      </c>
      <c r="G64" s="174"/>
      <c r="H64" s="156" t="str">
        <f t="shared" si="0"/>
        <v/>
      </c>
      <c r="I64" s="148"/>
      <c r="J64" s="148"/>
      <c r="K64" s="71"/>
    </row>
    <row r="65" spans="1:11" x14ac:dyDescent="0.25">
      <c r="A65" s="162" t="str">
        <f>IF('Orçamento-base'!A65&gt;0,'Orçamento-base'!A65,"")</f>
        <v/>
      </c>
      <c r="B65" s="162" t="str">
        <f>'Orçamento-base'!B65</f>
        <v/>
      </c>
      <c r="C65" s="162" t="str">
        <f>IF('Orçamento-base'!C65&gt;0,'Orçamento-base'!C65,"")</f>
        <v/>
      </c>
      <c r="D65" s="156" t="str">
        <f>IF('Orçamento-base'!G65&gt;0,'Orçamento-base'!G65,"")</f>
        <v/>
      </c>
      <c r="E65" s="182" t="str">
        <f>IF('Orçamento-base'!H65&gt;0,'Orçamento-base'!H65,"")</f>
        <v/>
      </c>
      <c r="F65" s="156" t="str">
        <f>IF('Orçamento-base'!I65&gt;0,'Orçamento-base'!I65,"")</f>
        <v/>
      </c>
      <c r="G65" s="174"/>
      <c r="H65" s="156" t="str">
        <f t="shared" si="0"/>
        <v/>
      </c>
      <c r="I65" s="148"/>
      <c r="J65" s="148"/>
      <c r="K65" s="71"/>
    </row>
    <row r="66" spans="1:11" x14ac:dyDescent="0.25">
      <c r="A66" s="162" t="str">
        <f>IF('Orçamento-base'!A66&gt;0,'Orçamento-base'!A66,"")</f>
        <v/>
      </c>
      <c r="B66" s="162" t="str">
        <f>'Orçamento-base'!B66</f>
        <v/>
      </c>
      <c r="C66" s="162" t="str">
        <f>IF('Orçamento-base'!C66&gt;0,'Orçamento-base'!C66,"")</f>
        <v/>
      </c>
      <c r="D66" s="156" t="str">
        <f>IF('Orçamento-base'!G66&gt;0,'Orçamento-base'!G66,"")</f>
        <v/>
      </c>
      <c r="E66" s="182" t="str">
        <f>IF('Orçamento-base'!H66&gt;0,'Orçamento-base'!H66,"")</f>
        <v/>
      </c>
      <c r="F66" s="156" t="str">
        <f>IF('Orçamento-base'!I66&gt;0,'Orçamento-base'!I66,"")</f>
        <v/>
      </c>
      <c r="G66" s="174"/>
      <c r="H66" s="156" t="str">
        <f t="shared" si="0"/>
        <v/>
      </c>
      <c r="I66" s="148"/>
      <c r="J66" s="148"/>
      <c r="K66" s="71"/>
    </row>
    <row r="67" spans="1:11" x14ac:dyDescent="0.25">
      <c r="A67" s="162" t="str">
        <f>IF('Orçamento-base'!A67&gt;0,'Orçamento-base'!A67,"")</f>
        <v/>
      </c>
      <c r="B67" s="162" t="str">
        <f>'Orçamento-base'!B67</f>
        <v/>
      </c>
      <c r="C67" s="162" t="str">
        <f>IF('Orçamento-base'!C67&gt;0,'Orçamento-base'!C67,"")</f>
        <v/>
      </c>
      <c r="D67" s="156" t="str">
        <f>IF('Orçamento-base'!G67&gt;0,'Orçamento-base'!G67,"")</f>
        <v/>
      </c>
      <c r="E67" s="182" t="str">
        <f>IF('Orçamento-base'!H67&gt;0,'Orçamento-base'!H67,"")</f>
        <v/>
      </c>
      <c r="F67" s="156" t="str">
        <f>IF('Orçamento-base'!I67&gt;0,'Orçamento-base'!I67,"")</f>
        <v/>
      </c>
      <c r="G67" s="174"/>
      <c r="H67" s="156" t="str">
        <f t="shared" si="0"/>
        <v/>
      </c>
      <c r="I67" s="148"/>
      <c r="J67" s="148"/>
      <c r="K67" s="71"/>
    </row>
    <row r="68" spans="1:11" x14ac:dyDescent="0.25">
      <c r="A68" s="162" t="str">
        <f>IF('Orçamento-base'!A68&gt;0,'Orçamento-base'!A68,"")</f>
        <v/>
      </c>
      <c r="B68" s="162" t="str">
        <f>'Orçamento-base'!B68</f>
        <v/>
      </c>
      <c r="C68" s="162" t="str">
        <f>IF('Orçamento-base'!C68&gt;0,'Orçamento-base'!C68,"")</f>
        <v/>
      </c>
      <c r="D68" s="156" t="str">
        <f>IF('Orçamento-base'!G68&gt;0,'Orçamento-base'!G68,"")</f>
        <v/>
      </c>
      <c r="E68" s="182" t="str">
        <f>IF('Orçamento-base'!H68&gt;0,'Orçamento-base'!H68,"")</f>
        <v/>
      </c>
      <c r="F68" s="156" t="str">
        <f>IF('Orçamento-base'!I68&gt;0,'Orçamento-base'!I68,"")</f>
        <v/>
      </c>
      <c r="G68" s="174"/>
      <c r="H68" s="156" t="str">
        <f t="shared" si="0"/>
        <v/>
      </c>
      <c r="I68" s="148"/>
      <c r="J68" s="148"/>
      <c r="K68" s="71"/>
    </row>
    <row r="69" spans="1:11" x14ac:dyDescent="0.25">
      <c r="A69" s="162" t="str">
        <f>IF('Orçamento-base'!A69&gt;0,'Orçamento-base'!A69,"")</f>
        <v/>
      </c>
      <c r="B69" s="162" t="str">
        <f>'Orçamento-base'!B69</f>
        <v/>
      </c>
      <c r="C69" s="162" t="str">
        <f>IF('Orçamento-base'!C69&gt;0,'Orçamento-base'!C69,"")</f>
        <v/>
      </c>
      <c r="D69" s="156" t="str">
        <f>IF('Orçamento-base'!G69&gt;0,'Orçamento-base'!G69,"")</f>
        <v/>
      </c>
      <c r="E69" s="182" t="str">
        <f>IF('Orçamento-base'!H69&gt;0,'Orçamento-base'!H69,"")</f>
        <v/>
      </c>
      <c r="F69" s="156" t="str">
        <f>IF('Orçamento-base'!I69&gt;0,'Orçamento-base'!I69,"")</f>
        <v/>
      </c>
      <c r="G69" s="174"/>
      <c r="H69" s="156" t="str">
        <f t="shared" si="0"/>
        <v/>
      </c>
      <c r="I69" s="148"/>
      <c r="J69" s="148"/>
      <c r="K69" s="71"/>
    </row>
    <row r="70" spans="1:11" x14ac:dyDescent="0.25">
      <c r="A70" s="162" t="str">
        <f>IF('Orçamento-base'!A70&gt;0,'Orçamento-base'!A70,"")</f>
        <v/>
      </c>
      <c r="B70" s="162" t="str">
        <f>'Orçamento-base'!B70</f>
        <v/>
      </c>
      <c r="C70" s="162" t="str">
        <f>IF('Orçamento-base'!C70&gt;0,'Orçamento-base'!C70,"")</f>
        <v/>
      </c>
      <c r="D70" s="156" t="str">
        <f>IF('Orçamento-base'!G70&gt;0,'Orçamento-base'!G70,"")</f>
        <v/>
      </c>
      <c r="E70" s="182" t="str">
        <f>IF('Orçamento-base'!H70&gt;0,'Orçamento-base'!H70,"")</f>
        <v/>
      </c>
      <c r="F70" s="156" t="str">
        <f>IF('Orçamento-base'!I70&gt;0,'Orçamento-base'!I70,"")</f>
        <v/>
      </c>
      <c r="G70" s="174"/>
      <c r="H70" s="156" t="str">
        <f t="shared" si="0"/>
        <v/>
      </c>
      <c r="I70" s="148"/>
      <c r="J70" s="148"/>
      <c r="K70" s="71"/>
    </row>
    <row r="71" spans="1:11" x14ac:dyDescent="0.25">
      <c r="A71" s="162" t="str">
        <f>IF('Orçamento-base'!A71&gt;0,'Orçamento-base'!A71,"")</f>
        <v/>
      </c>
      <c r="B71" s="162" t="str">
        <f>'Orçamento-base'!B71</f>
        <v/>
      </c>
      <c r="C71" s="162" t="str">
        <f>IF('Orçamento-base'!C71&gt;0,'Orçamento-base'!C71,"")</f>
        <v/>
      </c>
      <c r="D71" s="156" t="str">
        <f>IF('Orçamento-base'!G71&gt;0,'Orçamento-base'!G71,"")</f>
        <v/>
      </c>
      <c r="E71" s="182" t="str">
        <f>IF('Orçamento-base'!H71&gt;0,'Orçamento-base'!H71,"")</f>
        <v/>
      </c>
      <c r="F71" s="156" t="str">
        <f>IF('Orçamento-base'!I71&gt;0,'Orçamento-base'!I71,"")</f>
        <v/>
      </c>
      <c r="G71" s="174"/>
      <c r="H71" s="156" t="str">
        <f t="shared" si="0"/>
        <v/>
      </c>
      <c r="I71" s="148"/>
      <c r="J71" s="148"/>
      <c r="K71" s="71"/>
    </row>
    <row r="72" spans="1:11" x14ac:dyDescent="0.25">
      <c r="A72" s="162" t="str">
        <f>IF('Orçamento-base'!A72&gt;0,'Orçamento-base'!A72,"")</f>
        <v/>
      </c>
      <c r="B72" s="162" t="str">
        <f>'Orçamento-base'!B72</f>
        <v/>
      </c>
      <c r="C72" s="162" t="str">
        <f>IF('Orçamento-base'!C72&gt;0,'Orçamento-base'!C72,"")</f>
        <v/>
      </c>
      <c r="D72" s="156" t="str">
        <f>IF('Orçamento-base'!G72&gt;0,'Orçamento-base'!G72,"")</f>
        <v/>
      </c>
      <c r="E72" s="182" t="str">
        <f>IF('Orçamento-base'!H72&gt;0,'Orçamento-base'!H72,"")</f>
        <v/>
      </c>
      <c r="F72" s="156" t="str">
        <f>IF('Orçamento-base'!I72&gt;0,'Orçamento-base'!I72,"")</f>
        <v/>
      </c>
      <c r="G72" s="174"/>
      <c r="H72" s="156" t="str">
        <f t="shared" si="0"/>
        <v/>
      </c>
      <c r="I72" s="148"/>
      <c r="J72" s="148"/>
      <c r="K72" s="71"/>
    </row>
    <row r="73" spans="1:11" x14ac:dyDescent="0.25">
      <c r="A73" s="162" t="str">
        <f>IF('Orçamento-base'!A73&gt;0,'Orçamento-base'!A73,"")</f>
        <v/>
      </c>
      <c r="B73" s="162" t="str">
        <f>'Orçamento-base'!B73</f>
        <v/>
      </c>
      <c r="C73" s="162" t="str">
        <f>IF('Orçamento-base'!C73&gt;0,'Orçamento-base'!C73,"")</f>
        <v/>
      </c>
      <c r="D73" s="156" t="str">
        <f>IF('Orçamento-base'!G73&gt;0,'Orçamento-base'!G73,"")</f>
        <v/>
      </c>
      <c r="E73" s="182" t="str">
        <f>IF('Orçamento-base'!H73&gt;0,'Orçamento-base'!H73,"")</f>
        <v/>
      </c>
      <c r="F73" s="156" t="str">
        <f>IF('Orçamento-base'!I73&gt;0,'Orçamento-base'!I73,"")</f>
        <v/>
      </c>
      <c r="G73" s="174"/>
      <c r="H73" s="156" t="str">
        <f t="shared" si="0"/>
        <v/>
      </c>
      <c r="I73" s="148"/>
      <c r="J73" s="148"/>
      <c r="K73" s="71"/>
    </row>
    <row r="74" spans="1:11" x14ac:dyDescent="0.25">
      <c r="A74" s="162" t="str">
        <f>IF('Orçamento-base'!A74&gt;0,'Orçamento-base'!A74,"")</f>
        <v/>
      </c>
      <c r="B74" s="162" t="str">
        <f>'Orçamento-base'!B74</f>
        <v/>
      </c>
      <c r="C74" s="162" t="str">
        <f>IF('Orçamento-base'!C74&gt;0,'Orçamento-base'!C74,"")</f>
        <v/>
      </c>
      <c r="D74" s="156" t="str">
        <f>IF('Orçamento-base'!G74&gt;0,'Orçamento-base'!G74,"")</f>
        <v/>
      </c>
      <c r="E74" s="182" t="str">
        <f>IF('Orçamento-base'!H74&gt;0,'Orçamento-base'!H74,"")</f>
        <v/>
      </c>
      <c r="F74" s="156" t="str">
        <f>IF('Orçamento-base'!I74&gt;0,'Orçamento-base'!I74,"")</f>
        <v/>
      </c>
      <c r="G74" s="174"/>
      <c r="H74" s="156" t="str">
        <f t="shared" si="0"/>
        <v/>
      </c>
      <c r="I74" s="148"/>
      <c r="J74" s="148"/>
      <c r="K74" s="71"/>
    </row>
    <row r="75" spans="1:11" x14ac:dyDescent="0.25">
      <c r="A75" s="162" t="str">
        <f>IF('Orçamento-base'!A75&gt;0,'Orçamento-base'!A75,"")</f>
        <v/>
      </c>
      <c r="B75" s="162" t="str">
        <f>'Orçamento-base'!B75</f>
        <v/>
      </c>
      <c r="C75" s="162" t="str">
        <f>IF('Orçamento-base'!C75&gt;0,'Orçamento-base'!C75,"")</f>
        <v/>
      </c>
      <c r="D75" s="156" t="str">
        <f>IF('Orçamento-base'!G75&gt;0,'Orçamento-base'!G75,"")</f>
        <v/>
      </c>
      <c r="E75" s="182" t="str">
        <f>IF('Orçamento-base'!H75&gt;0,'Orçamento-base'!H75,"")</f>
        <v/>
      </c>
      <c r="F75" s="156" t="str">
        <f>IF('Orçamento-base'!I75&gt;0,'Orçamento-base'!I75,"")</f>
        <v/>
      </c>
      <c r="G75" s="174"/>
      <c r="H75" s="156" t="str">
        <f t="shared" si="0"/>
        <v/>
      </c>
      <c r="I75" s="148"/>
      <c r="J75" s="148"/>
      <c r="K75" s="71"/>
    </row>
    <row r="76" spans="1:11" x14ac:dyDescent="0.25">
      <c r="A76" s="162" t="str">
        <f>IF('Orçamento-base'!A76&gt;0,'Orçamento-base'!A76,"")</f>
        <v/>
      </c>
      <c r="B76" s="162" t="str">
        <f>'Orçamento-base'!B76</f>
        <v/>
      </c>
      <c r="C76" s="162" t="str">
        <f>IF('Orçamento-base'!C76&gt;0,'Orçamento-base'!C76,"")</f>
        <v/>
      </c>
      <c r="D76" s="156" t="str">
        <f>IF('Orçamento-base'!G76&gt;0,'Orçamento-base'!G76,"")</f>
        <v/>
      </c>
      <c r="E76" s="182" t="str">
        <f>IF('Orçamento-base'!H76&gt;0,'Orçamento-base'!H76,"")</f>
        <v/>
      </c>
      <c r="F76" s="156" t="str">
        <f>IF('Orçamento-base'!I76&gt;0,'Orçamento-base'!I76,"")</f>
        <v/>
      </c>
      <c r="G76" s="174"/>
      <c r="H76" s="156" t="str">
        <f t="shared" si="0"/>
        <v/>
      </c>
      <c r="I76" s="148"/>
      <c r="J76" s="148"/>
      <c r="K76" s="71"/>
    </row>
    <row r="77" spans="1:11" x14ac:dyDescent="0.25">
      <c r="A77" s="162" t="str">
        <f>IF('Orçamento-base'!A77&gt;0,'Orçamento-base'!A77,"")</f>
        <v/>
      </c>
      <c r="B77" s="162" t="str">
        <f>'Orçamento-base'!B77</f>
        <v/>
      </c>
      <c r="C77" s="162" t="str">
        <f>IF('Orçamento-base'!C77&gt;0,'Orçamento-base'!C77,"")</f>
        <v/>
      </c>
      <c r="D77" s="156" t="str">
        <f>IF('Orçamento-base'!G77&gt;0,'Orçamento-base'!G77,"")</f>
        <v/>
      </c>
      <c r="E77" s="182" t="str">
        <f>IF('Orçamento-base'!H77&gt;0,'Orçamento-base'!H77,"")</f>
        <v/>
      </c>
      <c r="F77" s="156" t="str">
        <f>IF('Orçamento-base'!I77&gt;0,'Orçamento-base'!I77,"")</f>
        <v/>
      </c>
      <c r="G77" s="174"/>
      <c r="H77" s="156" t="str">
        <f t="shared" si="0"/>
        <v/>
      </c>
      <c r="I77" s="148"/>
      <c r="J77" s="148"/>
      <c r="K77" s="71"/>
    </row>
    <row r="78" spans="1:11" x14ac:dyDescent="0.25">
      <c r="A78" s="162" t="str">
        <f>IF('Orçamento-base'!A78&gt;0,'Orçamento-base'!A78,"")</f>
        <v/>
      </c>
      <c r="B78" s="162" t="str">
        <f>'Orçamento-base'!B78</f>
        <v/>
      </c>
      <c r="C78" s="162" t="str">
        <f>IF('Orçamento-base'!C78&gt;0,'Orçamento-base'!C78,"")</f>
        <v/>
      </c>
      <c r="D78" s="156" t="str">
        <f>IF('Orçamento-base'!G78&gt;0,'Orçamento-base'!G78,"")</f>
        <v/>
      </c>
      <c r="E78" s="182" t="str">
        <f>IF('Orçamento-base'!H78&gt;0,'Orçamento-base'!H78,"")</f>
        <v/>
      </c>
      <c r="F78" s="156" t="str">
        <f>IF('Orçamento-base'!I78&gt;0,'Orçamento-base'!I78,"")</f>
        <v/>
      </c>
      <c r="G78" s="174"/>
      <c r="H78" s="156" t="str">
        <f t="shared" ref="H78:H103" si="1">IFERROR(IF(E78*G78&lt;&gt;0,ROUND(ROUND(E78,4)*ROUND(G78,4),2),""),"")</f>
        <v/>
      </c>
      <c r="I78" s="148"/>
      <c r="J78" s="148"/>
      <c r="K78" s="71"/>
    </row>
    <row r="79" spans="1:11" x14ac:dyDescent="0.25">
      <c r="A79" s="162" t="str">
        <f>IF('Orçamento-base'!A79&gt;0,'Orçamento-base'!A79,"")</f>
        <v/>
      </c>
      <c r="B79" s="162" t="str">
        <f>'Orçamento-base'!B79</f>
        <v/>
      </c>
      <c r="C79" s="162" t="str">
        <f>IF('Orçamento-base'!C79&gt;0,'Orçamento-base'!C79,"")</f>
        <v/>
      </c>
      <c r="D79" s="156" t="str">
        <f>IF('Orçamento-base'!G79&gt;0,'Orçamento-base'!G79,"")</f>
        <v/>
      </c>
      <c r="E79" s="182" t="str">
        <f>IF('Orçamento-base'!H79&gt;0,'Orçamento-base'!H79,"")</f>
        <v/>
      </c>
      <c r="F79" s="156" t="str">
        <f>IF('Orçamento-base'!I79&gt;0,'Orçamento-base'!I79,"")</f>
        <v/>
      </c>
      <c r="G79" s="174"/>
      <c r="H79" s="156" t="str">
        <f t="shared" si="1"/>
        <v/>
      </c>
      <c r="I79" s="148"/>
      <c r="J79" s="148"/>
      <c r="K79" s="71"/>
    </row>
    <row r="80" spans="1:11" x14ac:dyDescent="0.25">
      <c r="A80" s="162" t="str">
        <f>IF('Orçamento-base'!A80&gt;0,'Orçamento-base'!A80,"")</f>
        <v/>
      </c>
      <c r="B80" s="162" t="str">
        <f>'Orçamento-base'!B80</f>
        <v/>
      </c>
      <c r="C80" s="162" t="str">
        <f>IF('Orçamento-base'!C80&gt;0,'Orçamento-base'!C80,"")</f>
        <v/>
      </c>
      <c r="D80" s="156" t="str">
        <f>IF('Orçamento-base'!G80&gt;0,'Orçamento-base'!G80,"")</f>
        <v/>
      </c>
      <c r="E80" s="182" t="str">
        <f>IF('Orçamento-base'!H80&gt;0,'Orçamento-base'!H80,"")</f>
        <v/>
      </c>
      <c r="F80" s="156" t="str">
        <f>IF('Orçamento-base'!I80&gt;0,'Orçamento-base'!I80,"")</f>
        <v/>
      </c>
      <c r="G80" s="174"/>
      <c r="H80" s="156" t="str">
        <f t="shared" si="1"/>
        <v/>
      </c>
      <c r="I80" s="148"/>
      <c r="J80" s="148"/>
      <c r="K80" s="71"/>
    </row>
    <row r="81" spans="1:11" x14ac:dyDescent="0.25">
      <c r="A81" s="162" t="str">
        <f>IF('Orçamento-base'!A81&gt;0,'Orçamento-base'!A81,"")</f>
        <v/>
      </c>
      <c r="B81" s="162" t="str">
        <f>'Orçamento-base'!B81</f>
        <v/>
      </c>
      <c r="C81" s="162" t="str">
        <f>IF('Orçamento-base'!C81&gt;0,'Orçamento-base'!C81,"")</f>
        <v/>
      </c>
      <c r="D81" s="156" t="str">
        <f>IF('Orçamento-base'!G81&gt;0,'Orçamento-base'!G81,"")</f>
        <v/>
      </c>
      <c r="E81" s="182" t="str">
        <f>IF('Orçamento-base'!H81&gt;0,'Orçamento-base'!H81,"")</f>
        <v/>
      </c>
      <c r="F81" s="156" t="str">
        <f>IF('Orçamento-base'!I81&gt;0,'Orçamento-base'!I81,"")</f>
        <v/>
      </c>
      <c r="G81" s="174"/>
      <c r="H81" s="156" t="str">
        <f t="shared" si="1"/>
        <v/>
      </c>
      <c r="I81" s="148"/>
      <c r="J81" s="148"/>
      <c r="K81" s="71"/>
    </row>
    <row r="82" spans="1:11" x14ac:dyDescent="0.25">
      <c r="A82" s="162" t="str">
        <f>IF('Orçamento-base'!A82&gt;0,'Orçamento-base'!A82,"")</f>
        <v/>
      </c>
      <c r="B82" s="162" t="str">
        <f>'Orçamento-base'!B82</f>
        <v/>
      </c>
      <c r="C82" s="162" t="str">
        <f>IF('Orçamento-base'!C82&gt;0,'Orçamento-base'!C82,"")</f>
        <v/>
      </c>
      <c r="D82" s="156" t="str">
        <f>IF('Orçamento-base'!G82&gt;0,'Orçamento-base'!G82,"")</f>
        <v/>
      </c>
      <c r="E82" s="182" t="str">
        <f>IF('Orçamento-base'!H82&gt;0,'Orçamento-base'!H82,"")</f>
        <v/>
      </c>
      <c r="F82" s="156" t="str">
        <f>IF('Orçamento-base'!I82&gt;0,'Orçamento-base'!I82,"")</f>
        <v/>
      </c>
      <c r="G82" s="174"/>
      <c r="H82" s="156" t="str">
        <f t="shared" si="1"/>
        <v/>
      </c>
      <c r="I82" s="148"/>
      <c r="J82" s="148"/>
      <c r="K82" s="71"/>
    </row>
    <row r="83" spans="1:11" x14ac:dyDescent="0.25">
      <c r="A83" s="162" t="str">
        <f>IF('Orçamento-base'!A83&gt;0,'Orçamento-base'!A83,"")</f>
        <v/>
      </c>
      <c r="B83" s="162" t="str">
        <f>'Orçamento-base'!B83</f>
        <v/>
      </c>
      <c r="C83" s="162" t="str">
        <f>IF('Orçamento-base'!C83&gt;0,'Orçamento-base'!C83,"")</f>
        <v/>
      </c>
      <c r="D83" s="156" t="str">
        <f>IF('Orçamento-base'!G83&gt;0,'Orçamento-base'!G83,"")</f>
        <v/>
      </c>
      <c r="E83" s="182" t="str">
        <f>IF('Orçamento-base'!H83&gt;0,'Orçamento-base'!H83,"")</f>
        <v/>
      </c>
      <c r="F83" s="156" t="str">
        <f>IF('Orçamento-base'!I83&gt;0,'Orçamento-base'!I83,"")</f>
        <v/>
      </c>
      <c r="G83" s="174"/>
      <c r="H83" s="156" t="str">
        <f t="shared" si="1"/>
        <v/>
      </c>
      <c r="I83" s="148"/>
      <c r="J83" s="148"/>
      <c r="K83" s="71"/>
    </row>
    <row r="84" spans="1:11" x14ac:dyDescent="0.25">
      <c r="A84" s="162" t="str">
        <f>IF('Orçamento-base'!A84&gt;0,'Orçamento-base'!A84,"")</f>
        <v/>
      </c>
      <c r="B84" s="162" t="str">
        <f>'Orçamento-base'!B84</f>
        <v/>
      </c>
      <c r="C84" s="162" t="str">
        <f>IF('Orçamento-base'!C84&gt;0,'Orçamento-base'!C84,"")</f>
        <v/>
      </c>
      <c r="D84" s="156" t="str">
        <f>IF('Orçamento-base'!G84&gt;0,'Orçamento-base'!G84,"")</f>
        <v/>
      </c>
      <c r="E84" s="182" t="str">
        <f>IF('Orçamento-base'!H84&gt;0,'Orçamento-base'!H84,"")</f>
        <v/>
      </c>
      <c r="F84" s="156" t="str">
        <f>IF('Orçamento-base'!I84&gt;0,'Orçamento-base'!I84,"")</f>
        <v/>
      </c>
      <c r="G84" s="174"/>
      <c r="H84" s="156" t="str">
        <f t="shared" si="1"/>
        <v/>
      </c>
      <c r="I84" s="148"/>
      <c r="J84" s="148"/>
      <c r="K84" s="71"/>
    </row>
    <row r="85" spans="1:11" x14ac:dyDescent="0.25">
      <c r="A85" s="162" t="str">
        <f>IF('Orçamento-base'!A85&gt;0,'Orçamento-base'!A85,"")</f>
        <v/>
      </c>
      <c r="B85" s="162" t="str">
        <f>'Orçamento-base'!B85</f>
        <v/>
      </c>
      <c r="C85" s="162" t="str">
        <f>IF('Orçamento-base'!C85&gt;0,'Orçamento-base'!C85,"")</f>
        <v/>
      </c>
      <c r="D85" s="156" t="str">
        <f>IF('Orçamento-base'!G85&gt;0,'Orçamento-base'!G85,"")</f>
        <v/>
      </c>
      <c r="E85" s="182" t="str">
        <f>IF('Orçamento-base'!H85&gt;0,'Orçamento-base'!H85,"")</f>
        <v/>
      </c>
      <c r="F85" s="156" t="str">
        <f>IF('Orçamento-base'!I85&gt;0,'Orçamento-base'!I85,"")</f>
        <v/>
      </c>
      <c r="G85" s="174"/>
      <c r="H85" s="156" t="str">
        <f t="shared" si="1"/>
        <v/>
      </c>
      <c r="I85" s="148"/>
      <c r="J85" s="148"/>
      <c r="K85" s="71"/>
    </row>
    <row r="86" spans="1:11" x14ac:dyDescent="0.25">
      <c r="A86" s="162" t="str">
        <f>IF('Orçamento-base'!A86&gt;0,'Orçamento-base'!A86,"")</f>
        <v/>
      </c>
      <c r="B86" s="162" t="str">
        <f>'Orçamento-base'!B86</f>
        <v/>
      </c>
      <c r="C86" s="162" t="str">
        <f>IF('Orçamento-base'!C86&gt;0,'Orçamento-base'!C86,"")</f>
        <v/>
      </c>
      <c r="D86" s="156" t="str">
        <f>IF('Orçamento-base'!G86&gt;0,'Orçamento-base'!G86,"")</f>
        <v/>
      </c>
      <c r="E86" s="182" t="str">
        <f>IF('Orçamento-base'!H86&gt;0,'Orçamento-base'!H86,"")</f>
        <v/>
      </c>
      <c r="F86" s="156" t="str">
        <f>IF('Orçamento-base'!I86&gt;0,'Orçamento-base'!I86,"")</f>
        <v/>
      </c>
      <c r="G86" s="174"/>
      <c r="H86" s="156" t="str">
        <f t="shared" si="1"/>
        <v/>
      </c>
      <c r="I86" s="148"/>
      <c r="J86" s="148"/>
      <c r="K86" s="71"/>
    </row>
    <row r="87" spans="1:11" x14ac:dyDescent="0.25">
      <c r="A87" s="162" t="str">
        <f>IF('Orçamento-base'!A87&gt;0,'Orçamento-base'!A87,"")</f>
        <v/>
      </c>
      <c r="B87" s="162" t="str">
        <f>'Orçamento-base'!B87</f>
        <v/>
      </c>
      <c r="C87" s="162" t="str">
        <f>IF('Orçamento-base'!C87&gt;0,'Orçamento-base'!C87,"")</f>
        <v/>
      </c>
      <c r="D87" s="156" t="str">
        <f>IF('Orçamento-base'!G87&gt;0,'Orçamento-base'!G87,"")</f>
        <v/>
      </c>
      <c r="E87" s="182" t="str">
        <f>IF('Orçamento-base'!H87&gt;0,'Orçamento-base'!H87,"")</f>
        <v/>
      </c>
      <c r="F87" s="156" t="str">
        <f>IF('Orçamento-base'!I87&gt;0,'Orçamento-base'!I87,"")</f>
        <v/>
      </c>
      <c r="G87" s="174"/>
      <c r="H87" s="156" t="str">
        <f t="shared" si="1"/>
        <v/>
      </c>
      <c r="I87" s="148"/>
      <c r="J87" s="148"/>
      <c r="K87" s="71"/>
    </row>
    <row r="88" spans="1:11" x14ac:dyDescent="0.25">
      <c r="A88" s="162" t="str">
        <f>IF('Orçamento-base'!A88&gt;0,'Orçamento-base'!A88,"")</f>
        <v/>
      </c>
      <c r="B88" s="162" t="str">
        <f>'Orçamento-base'!B88</f>
        <v/>
      </c>
      <c r="C88" s="162" t="str">
        <f>IF('Orçamento-base'!C88&gt;0,'Orçamento-base'!C88,"")</f>
        <v/>
      </c>
      <c r="D88" s="156" t="str">
        <f>IF('Orçamento-base'!G88&gt;0,'Orçamento-base'!G88,"")</f>
        <v/>
      </c>
      <c r="E88" s="182" t="str">
        <f>IF('Orçamento-base'!H88&gt;0,'Orçamento-base'!H88,"")</f>
        <v/>
      </c>
      <c r="F88" s="156" t="str">
        <f>IF('Orçamento-base'!I88&gt;0,'Orçamento-base'!I88,"")</f>
        <v/>
      </c>
      <c r="G88" s="174"/>
      <c r="H88" s="156" t="str">
        <f t="shared" si="1"/>
        <v/>
      </c>
      <c r="I88" s="148"/>
      <c r="J88" s="148"/>
      <c r="K88" s="71"/>
    </row>
    <row r="89" spans="1:11" x14ac:dyDescent="0.25">
      <c r="A89" s="162" t="str">
        <f>IF('Orçamento-base'!A89&gt;0,'Orçamento-base'!A89,"")</f>
        <v/>
      </c>
      <c r="B89" s="162" t="str">
        <f>'Orçamento-base'!B89</f>
        <v/>
      </c>
      <c r="C89" s="162" t="str">
        <f>IF('Orçamento-base'!C89&gt;0,'Orçamento-base'!C89,"")</f>
        <v/>
      </c>
      <c r="D89" s="156" t="str">
        <f>IF('Orçamento-base'!G89&gt;0,'Orçamento-base'!G89,"")</f>
        <v/>
      </c>
      <c r="E89" s="182" t="str">
        <f>IF('Orçamento-base'!H89&gt;0,'Orçamento-base'!H89,"")</f>
        <v/>
      </c>
      <c r="F89" s="156" t="str">
        <f>IF('Orçamento-base'!I89&gt;0,'Orçamento-base'!I89,"")</f>
        <v/>
      </c>
      <c r="G89" s="174"/>
      <c r="H89" s="156" t="str">
        <f t="shared" si="1"/>
        <v/>
      </c>
      <c r="I89" s="148"/>
      <c r="J89" s="148"/>
      <c r="K89" s="71"/>
    </row>
    <row r="90" spans="1:11" x14ac:dyDescent="0.25">
      <c r="A90" s="162" t="str">
        <f>IF('Orçamento-base'!A90&gt;0,'Orçamento-base'!A90,"")</f>
        <v/>
      </c>
      <c r="B90" s="162" t="str">
        <f>'Orçamento-base'!B90</f>
        <v/>
      </c>
      <c r="C90" s="162" t="str">
        <f>IF('Orçamento-base'!C90&gt;0,'Orçamento-base'!C90,"")</f>
        <v/>
      </c>
      <c r="D90" s="156" t="str">
        <f>IF('Orçamento-base'!G90&gt;0,'Orçamento-base'!G90,"")</f>
        <v/>
      </c>
      <c r="E90" s="182" t="str">
        <f>IF('Orçamento-base'!H90&gt;0,'Orçamento-base'!H90,"")</f>
        <v/>
      </c>
      <c r="F90" s="156" t="str">
        <f>IF('Orçamento-base'!I90&gt;0,'Orçamento-base'!I90,"")</f>
        <v/>
      </c>
      <c r="G90" s="174"/>
      <c r="H90" s="156" t="str">
        <f t="shared" si="1"/>
        <v/>
      </c>
      <c r="I90" s="148"/>
      <c r="J90" s="148"/>
      <c r="K90" s="71"/>
    </row>
    <row r="91" spans="1:11" x14ac:dyDescent="0.25">
      <c r="A91" s="162" t="str">
        <f>IF('Orçamento-base'!A91&gt;0,'Orçamento-base'!A91,"")</f>
        <v/>
      </c>
      <c r="B91" s="162" t="str">
        <f>'Orçamento-base'!B91</f>
        <v/>
      </c>
      <c r="C91" s="162" t="str">
        <f>IF('Orçamento-base'!C91&gt;0,'Orçamento-base'!C91,"")</f>
        <v/>
      </c>
      <c r="D91" s="156" t="str">
        <f>IF('Orçamento-base'!G91&gt;0,'Orçamento-base'!G91,"")</f>
        <v/>
      </c>
      <c r="E91" s="182" t="str">
        <f>IF('Orçamento-base'!H91&gt;0,'Orçamento-base'!H91,"")</f>
        <v/>
      </c>
      <c r="F91" s="156" t="str">
        <f>IF('Orçamento-base'!I91&gt;0,'Orçamento-base'!I91,"")</f>
        <v/>
      </c>
      <c r="G91" s="174"/>
      <c r="H91" s="156" t="str">
        <f t="shared" si="1"/>
        <v/>
      </c>
      <c r="I91" s="148"/>
      <c r="J91" s="148"/>
      <c r="K91" s="71"/>
    </row>
    <row r="92" spans="1:11" x14ac:dyDescent="0.25">
      <c r="A92" s="162" t="str">
        <f>IF('Orçamento-base'!A92&gt;0,'Orçamento-base'!A92,"")</f>
        <v/>
      </c>
      <c r="B92" s="162" t="str">
        <f>'Orçamento-base'!B92</f>
        <v/>
      </c>
      <c r="C92" s="162" t="str">
        <f>IF('Orçamento-base'!C92&gt;0,'Orçamento-base'!C92,"")</f>
        <v/>
      </c>
      <c r="D92" s="156" t="str">
        <f>IF('Orçamento-base'!G92&gt;0,'Orçamento-base'!G92,"")</f>
        <v/>
      </c>
      <c r="E92" s="182" t="str">
        <f>IF('Orçamento-base'!H92&gt;0,'Orçamento-base'!H92,"")</f>
        <v/>
      </c>
      <c r="F92" s="156" t="str">
        <f>IF('Orçamento-base'!I92&gt;0,'Orçamento-base'!I92,"")</f>
        <v/>
      </c>
      <c r="G92" s="174"/>
      <c r="H92" s="156" t="str">
        <f t="shared" si="1"/>
        <v/>
      </c>
      <c r="I92" s="148"/>
      <c r="J92" s="148"/>
      <c r="K92" s="71"/>
    </row>
    <row r="93" spans="1:11" x14ac:dyDescent="0.25">
      <c r="A93" s="162" t="str">
        <f>IF('Orçamento-base'!A93&gt;0,'Orçamento-base'!A93,"")</f>
        <v/>
      </c>
      <c r="B93" s="162" t="str">
        <f>'Orçamento-base'!B93</f>
        <v/>
      </c>
      <c r="C93" s="162" t="str">
        <f>IF('Orçamento-base'!C93&gt;0,'Orçamento-base'!C93,"")</f>
        <v/>
      </c>
      <c r="D93" s="156" t="str">
        <f>IF('Orçamento-base'!G93&gt;0,'Orçamento-base'!G93,"")</f>
        <v/>
      </c>
      <c r="E93" s="182" t="str">
        <f>IF('Orçamento-base'!H93&gt;0,'Orçamento-base'!H93,"")</f>
        <v/>
      </c>
      <c r="F93" s="156" t="str">
        <f>IF('Orçamento-base'!I93&gt;0,'Orçamento-base'!I93,"")</f>
        <v/>
      </c>
      <c r="G93" s="174"/>
      <c r="H93" s="156" t="str">
        <f t="shared" si="1"/>
        <v/>
      </c>
      <c r="I93" s="148"/>
      <c r="J93" s="148"/>
      <c r="K93" s="71"/>
    </row>
    <row r="94" spans="1:11" x14ac:dyDescent="0.25">
      <c r="A94" s="162" t="str">
        <f>IF('Orçamento-base'!A94&gt;0,'Orçamento-base'!A94,"")</f>
        <v/>
      </c>
      <c r="B94" s="162" t="str">
        <f>'Orçamento-base'!B94</f>
        <v/>
      </c>
      <c r="C94" s="162" t="str">
        <f>IF('Orçamento-base'!C94&gt;0,'Orçamento-base'!C94,"")</f>
        <v/>
      </c>
      <c r="D94" s="156" t="str">
        <f>IF('Orçamento-base'!G94&gt;0,'Orçamento-base'!G94,"")</f>
        <v/>
      </c>
      <c r="E94" s="182" t="str">
        <f>IF('Orçamento-base'!H94&gt;0,'Orçamento-base'!H94,"")</f>
        <v/>
      </c>
      <c r="F94" s="156" t="str">
        <f>IF('Orçamento-base'!I94&gt;0,'Orçamento-base'!I94,"")</f>
        <v/>
      </c>
      <c r="G94" s="174"/>
      <c r="H94" s="156" t="str">
        <f t="shared" si="1"/>
        <v/>
      </c>
      <c r="I94" s="148"/>
      <c r="J94" s="148"/>
      <c r="K94" s="71"/>
    </row>
    <row r="95" spans="1:11" x14ac:dyDescent="0.25">
      <c r="A95" s="162" t="str">
        <f>IF('Orçamento-base'!A95&gt;0,'Orçamento-base'!A95,"")</f>
        <v/>
      </c>
      <c r="B95" s="162" t="str">
        <f>'Orçamento-base'!B95</f>
        <v/>
      </c>
      <c r="C95" s="162" t="str">
        <f>IF('Orçamento-base'!C95&gt;0,'Orçamento-base'!C95,"")</f>
        <v/>
      </c>
      <c r="D95" s="156" t="str">
        <f>IF('Orçamento-base'!G95&gt;0,'Orçamento-base'!G95,"")</f>
        <v/>
      </c>
      <c r="E95" s="182" t="str">
        <f>IF('Orçamento-base'!H95&gt;0,'Orçamento-base'!H95,"")</f>
        <v/>
      </c>
      <c r="F95" s="156" t="str">
        <f>IF('Orçamento-base'!I95&gt;0,'Orçamento-base'!I95,"")</f>
        <v/>
      </c>
      <c r="G95" s="174"/>
      <c r="H95" s="156" t="str">
        <f t="shared" si="1"/>
        <v/>
      </c>
      <c r="I95" s="148"/>
      <c r="J95" s="148"/>
      <c r="K95" s="71"/>
    </row>
    <row r="96" spans="1:11" x14ac:dyDescent="0.25">
      <c r="A96" s="162" t="str">
        <f>IF('Orçamento-base'!A96&gt;0,'Orçamento-base'!A96,"")</f>
        <v/>
      </c>
      <c r="B96" s="162" t="str">
        <f>'Orçamento-base'!B96</f>
        <v/>
      </c>
      <c r="C96" s="162" t="str">
        <f>IF('Orçamento-base'!C96&gt;0,'Orçamento-base'!C96,"")</f>
        <v/>
      </c>
      <c r="D96" s="156" t="str">
        <f>IF('Orçamento-base'!G96&gt;0,'Orçamento-base'!G96,"")</f>
        <v/>
      </c>
      <c r="E96" s="182" t="str">
        <f>IF('Orçamento-base'!H96&gt;0,'Orçamento-base'!H96,"")</f>
        <v/>
      </c>
      <c r="F96" s="156" t="str">
        <f>IF('Orçamento-base'!I96&gt;0,'Orçamento-base'!I96,"")</f>
        <v/>
      </c>
      <c r="G96" s="174"/>
      <c r="H96" s="156" t="str">
        <f t="shared" si="1"/>
        <v/>
      </c>
      <c r="I96" s="148"/>
      <c r="J96" s="148"/>
      <c r="K96" s="71"/>
    </row>
    <row r="97" spans="1:11" x14ac:dyDescent="0.25">
      <c r="A97" s="162" t="str">
        <f>IF('Orçamento-base'!A97&gt;0,'Orçamento-base'!A97,"")</f>
        <v/>
      </c>
      <c r="B97" s="162" t="str">
        <f>'Orçamento-base'!B97</f>
        <v/>
      </c>
      <c r="C97" s="162" t="str">
        <f>IF('Orçamento-base'!C97&gt;0,'Orçamento-base'!C97,"")</f>
        <v/>
      </c>
      <c r="D97" s="156" t="str">
        <f>IF('Orçamento-base'!G97&gt;0,'Orçamento-base'!G97,"")</f>
        <v/>
      </c>
      <c r="E97" s="182" t="str">
        <f>IF('Orçamento-base'!H97&gt;0,'Orçamento-base'!H97,"")</f>
        <v/>
      </c>
      <c r="F97" s="156" t="str">
        <f>IF('Orçamento-base'!I97&gt;0,'Orçamento-base'!I97,"")</f>
        <v/>
      </c>
      <c r="G97" s="174"/>
      <c r="H97" s="156" t="str">
        <f t="shared" si="1"/>
        <v/>
      </c>
      <c r="I97" s="148"/>
      <c r="J97" s="148"/>
      <c r="K97" s="71"/>
    </row>
    <row r="98" spans="1:11" x14ac:dyDescent="0.25">
      <c r="A98" s="162" t="str">
        <f>IF('Orçamento-base'!A98&gt;0,'Orçamento-base'!A98,"")</f>
        <v/>
      </c>
      <c r="B98" s="162" t="str">
        <f>'Orçamento-base'!B98</f>
        <v/>
      </c>
      <c r="C98" s="162" t="str">
        <f>IF('Orçamento-base'!C98&gt;0,'Orçamento-base'!C98,"")</f>
        <v/>
      </c>
      <c r="D98" s="156" t="str">
        <f>IF('Orçamento-base'!G98&gt;0,'Orçamento-base'!G98,"")</f>
        <v/>
      </c>
      <c r="E98" s="182" t="str">
        <f>IF('Orçamento-base'!H98&gt;0,'Orçamento-base'!H98,"")</f>
        <v/>
      </c>
      <c r="F98" s="156" t="str">
        <f>IF('Orçamento-base'!I98&gt;0,'Orçamento-base'!I98,"")</f>
        <v/>
      </c>
      <c r="G98" s="174"/>
      <c r="H98" s="156" t="str">
        <f t="shared" si="1"/>
        <v/>
      </c>
      <c r="I98" s="148"/>
      <c r="J98" s="148"/>
      <c r="K98" s="71"/>
    </row>
    <row r="99" spans="1:11" x14ac:dyDescent="0.25">
      <c r="A99" s="162" t="str">
        <f>IF('Orçamento-base'!A99&gt;0,'Orçamento-base'!A99,"")</f>
        <v/>
      </c>
      <c r="B99" s="162" t="str">
        <f>'Orçamento-base'!B99</f>
        <v/>
      </c>
      <c r="C99" s="162" t="str">
        <f>IF('Orçamento-base'!C99&gt;0,'Orçamento-base'!C99,"")</f>
        <v/>
      </c>
      <c r="D99" s="156" t="str">
        <f>IF('Orçamento-base'!G99&gt;0,'Orçamento-base'!G99,"")</f>
        <v/>
      </c>
      <c r="E99" s="182" t="str">
        <f>IF('Orçamento-base'!H99&gt;0,'Orçamento-base'!H99,"")</f>
        <v/>
      </c>
      <c r="F99" s="156" t="str">
        <f>IF('Orçamento-base'!I99&gt;0,'Orçamento-base'!I99,"")</f>
        <v/>
      </c>
      <c r="G99" s="174"/>
      <c r="H99" s="156" t="str">
        <f t="shared" si="1"/>
        <v/>
      </c>
      <c r="I99" s="148"/>
      <c r="J99" s="148"/>
      <c r="K99" s="71"/>
    </row>
    <row r="100" spans="1:11" x14ac:dyDescent="0.25">
      <c r="A100" s="162" t="str">
        <f>IF('Orçamento-base'!A100&gt;0,'Orçamento-base'!A100,"")</f>
        <v/>
      </c>
      <c r="B100" s="162" t="str">
        <f>'Orçamento-base'!B100</f>
        <v/>
      </c>
      <c r="C100" s="162" t="str">
        <f>IF('Orçamento-base'!C100&gt;0,'Orçamento-base'!C100,"")</f>
        <v/>
      </c>
      <c r="D100" s="156" t="str">
        <f>IF('Orçamento-base'!G100&gt;0,'Orçamento-base'!G100,"")</f>
        <v/>
      </c>
      <c r="E100" s="182" t="str">
        <f>IF('Orçamento-base'!H100&gt;0,'Orçamento-base'!H100,"")</f>
        <v/>
      </c>
      <c r="F100" s="156" t="str">
        <f>IF('Orçamento-base'!I100&gt;0,'Orçamento-base'!I100,"")</f>
        <v/>
      </c>
      <c r="G100" s="174"/>
      <c r="H100" s="156" t="str">
        <f t="shared" si="1"/>
        <v/>
      </c>
      <c r="I100" s="148"/>
      <c r="J100" s="148"/>
      <c r="K100" s="71"/>
    </row>
    <row r="101" spans="1:11" x14ac:dyDescent="0.25">
      <c r="A101" s="162" t="str">
        <f>IF('Orçamento-base'!A101&gt;0,'Orçamento-base'!A101,"")</f>
        <v/>
      </c>
      <c r="B101" s="162" t="str">
        <f>'Orçamento-base'!B101</f>
        <v/>
      </c>
      <c r="C101" s="162" t="str">
        <f>IF('Orçamento-base'!C101&gt;0,'Orçamento-base'!C101,"")</f>
        <v/>
      </c>
      <c r="D101" s="156" t="str">
        <f>IF('Orçamento-base'!G101&gt;0,'Orçamento-base'!G101,"")</f>
        <v/>
      </c>
      <c r="E101" s="182" t="str">
        <f>IF('Orçamento-base'!H101&gt;0,'Orçamento-base'!H101,"")</f>
        <v/>
      </c>
      <c r="F101" s="156" t="str">
        <f>IF('Orçamento-base'!I101&gt;0,'Orçamento-base'!I101,"")</f>
        <v/>
      </c>
      <c r="G101" s="174"/>
      <c r="H101" s="156" t="str">
        <f t="shared" si="1"/>
        <v/>
      </c>
      <c r="I101" s="148"/>
      <c r="J101" s="148"/>
      <c r="K101" s="71"/>
    </row>
    <row r="102" spans="1:11" x14ac:dyDescent="0.25">
      <c r="A102" s="162" t="str">
        <f>IF('Orçamento-base'!A102&gt;0,'Orçamento-base'!A102,"")</f>
        <v/>
      </c>
      <c r="B102" s="162" t="str">
        <f>'Orçamento-base'!B102</f>
        <v/>
      </c>
      <c r="C102" s="162" t="str">
        <f>IF('Orçamento-base'!C102&gt;0,'Orçamento-base'!C102,"")</f>
        <v/>
      </c>
      <c r="D102" s="156" t="str">
        <f>IF('Orçamento-base'!G102&gt;0,'Orçamento-base'!G102,"")</f>
        <v/>
      </c>
      <c r="E102" s="182" t="str">
        <f>IF('Orçamento-base'!H102&gt;0,'Orçamento-base'!H102,"")</f>
        <v/>
      </c>
      <c r="F102" s="156" t="str">
        <f>IF('Orçamento-base'!I102&gt;0,'Orçamento-base'!I102,"")</f>
        <v/>
      </c>
      <c r="G102" s="174"/>
      <c r="H102" s="156" t="str">
        <f t="shared" si="1"/>
        <v/>
      </c>
      <c r="I102" s="148"/>
      <c r="J102" s="148"/>
      <c r="K102" s="71"/>
    </row>
    <row r="103" spans="1:11" x14ac:dyDescent="0.25">
      <c r="A103" s="162" t="str">
        <f>IF('Orçamento-base'!A103&gt;0,'Orçamento-base'!A103,"")</f>
        <v/>
      </c>
      <c r="B103" s="162" t="str">
        <f>'Orçamento-base'!B103</f>
        <v/>
      </c>
      <c r="C103" s="162" t="str">
        <f>IF('Orçamento-base'!C103&gt;0,'Orçamento-base'!C103,"")</f>
        <v/>
      </c>
      <c r="D103" s="156" t="str">
        <f>IF('Orçamento-base'!G103&gt;0,'Orçamento-base'!G103,"")</f>
        <v/>
      </c>
      <c r="E103" s="182" t="str">
        <f>IF('Orçamento-base'!H103&gt;0,'Orçamento-base'!H103,"")</f>
        <v/>
      </c>
      <c r="F103" s="156" t="str">
        <f>IF('Orçamento-base'!I103&gt;0,'Orçamento-base'!I103,"")</f>
        <v/>
      </c>
      <c r="G103" s="174"/>
      <c r="H103" s="156" t="str">
        <f t="shared" si="1"/>
        <v/>
      </c>
      <c r="I103" s="148"/>
      <c r="J103" s="148"/>
      <c r="K103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2021-06-09T16:51:13Z</cp:lastPrinted>
  <dcterms:created xsi:type="dcterms:W3CDTF">2014-12-09T12:52:40Z</dcterms:created>
  <dcterms:modified xsi:type="dcterms:W3CDTF">2021-06-18T13:30:05Z</dcterms:modified>
</cp:coreProperties>
</file>