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nº15-23 materiais de higiene e limpeza\PROPOSTA\"/>
    </mc:Choice>
  </mc:AlternateContent>
  <xr:revisionPtr revIDLastSave="0" documentId="13_ncr:1_{58CA537A-5EE2-4971-8964-FA481E160CC2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H14" i="6" s="1"/>
  <c r="F14" i="6"/>
  <c r="A15" i="6"/>
  <c r="B15" i="6"/>
  <c r="C15" i="6"/>
  <c r="D15" i="6"/>
  <c r="E15" i="6"/>
  <c r="F15" i="6"/>
  <c r="H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H30" i="6" s="1"/>
  <c r="F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H34" i="6" s="1"/>
  <c r="F34" i="6"/>
  <c r="A35" i="6"/>
  <c r="B35" i="6"/>
  <c r="C35" i="6"/>
  <c r="D35" i="6"/>
  <c r="E35" i="6"/>
  <c r="H35" i="6" s="1"/>
  <c r="F35" i="6"/>
  <c r="A36" i="6"/>
  <c r="B36" i="6"/>
  <c r="C36" i="6"/>
  <c r="D36" i="6"/>
  <c r="E36" i="6"/>
  <c r="F36" i="6"/>
  <c r="H36" i="6"/>
  <c r="A37" i="6"/>
  <c r="B37" i="6"/>
  <c r="C37" i="6"/>
  <c r="D37" i="6"/>
  <c r="E37" i="6"/>
  <c r="F37" i="6"/>
  <c r="H37" i="6"/>
  <c r="A38" i="6"/>
  <c r="B38" i="6"/>
  <c r="C38" i="6"/>
  <c r="D38" i="6"/>
  <c r="E38" i="6"/>
  <c r="H38" i="6" s="1"/>
  <c r="F38" i="6"/>
  <c r="A39" i="6"/>
  <c r="B39" i="6"/>
  <c r="C39" i="6"/>
  <c r="D39" i="6"/>
  <c r="E39" i="6"/>
  <c r="H39" i="6" s="1"/>
  <c r="F39" i="6"/>
  <c r="A40" i="6"/>
  <c r="B40" i="6"/>
  <c r="C40" i="6"/>
  <c r="D40" i="6"/>
  <c r="E40" i="6"/>
  <c r="F40" i="6"/>
  <c r="H40" i="6"/>
  <c r="A41" i="6"/>
  <c r="B41" i="6"/>
  <c r="C41" i="6"/>
  <c r="D41" i="6"/>
  <c r="E41" i="6"/>
  <c r="F41" i="6"/>
  <c r="H41" i="6"/>
  <c r="A42" i="6"/>
  <c r="B42" i="6"/>
  <c r="C42" i="6"/>
  <c r="D42" i="6"/>
  <c r="E42" i="6"/>
  <c r="H42" i="6" s="1"/>
  <c r="F42" i="6"/>
  <c r="A43" i="6"/>
  <c r="B43" i="6"/>
  <c r="C43" i="6"/>
  <c r="D43" i="6"/>
  <c r="E43" i="6"/>
  <c r="H43" i="6" s="1"/>
  <c r="F43" i="6"/>
  <c r="A44" i="6"/>
  <c r="B44" i="6"/>
  <c r="C44" i="6"/>
  <c r="D44" i="6"/>
  <c r="E44" i="6"/>
  <c r="F44" i="6"/>
  <c r="H44" i="6"/>
  <c r="A45" i="6"/>
  <c r="B45" i="6"/>
  <c r="C45" i="6"/>
  <c r="D45" i="6"/>
  <c r="E45" i="6"/>
  <c r="F45" i="6"/>
  <c r="H45" i="6"/>
  <c r="A46" i="6"/>
  <c r="B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F48" i="6"/>
  <c r="H48" i="6"/>
  <c r="A49" i="6"/>
  <c r="B49" i="6"/>
  <c r="C49" i="6"/>
  <c r="D49" i="6"/>
  <c r="E49" i="6"/>
  <c r="F49" i="6"/>
  <c r="H49" i="6"/>
  <c r="A50" i="6"/>
  <c r="B50" i="6"/>
  <c r="C50" i="6"/>
  <c r="D50" i="6"/>
  <c r="E50" i="6"/>
  <c r="H50" i="6" s="1"/>
  <c r="F50" i="6"/>
  <c r="A51" i="6"/>
  <c r="B51" i="6"/>
  <c r="C51" i="6"/>
  <c r="D51" i="6"/>
  <c r="E51" i="6"/>
  <c r="H51" i="6" s="1"/>
  <c r="F51" i="6"/>
  <c r="A52" i="6"/>
  <c r="B52" i="6"/>
  <c r="C52" i="6"/>
  <c r="D52" i="6"/>
  <c r="E52" i="6"/>
  <c r="F52" i="6"/>
  <c r="H52" i="6"/>
  <c r="A53" i="6"/>
  <c r="B53" i="6"/>
  <c r="C53" i="6"/>
  <c r="D53" i="6"/>
  <c r="E53" i="6"/>
  <c r="F53" i="6"/>
  <c r="H53" i="6"/>
  <c r="A54" i="6"/>
  <c r="B54" i="6"/>
  <c r="C54" i="6"/>
  <c r="D54" i="6"/>
  <c r="E54" i="6"/>
  <c r="H54" i="6" s="1"/>
  <c r="F54" i="6"/>
  <c r="A55" i="6"/>
  <c r="B55" i="6"/>
  <c r="C55" i="6"/>
  <c r="D55" i="6"/>
  <c r="E55" i="6"/>
  <c r="H55" i="6" s="1"/>
  <c r="F55" i="6"/>
  <c r="A56" i="6"/>
  <c r="B56" i="6"/>
  <c r="C56" i="6"/>
  <c r="D56" i="6"/>
  <c r="E56" i="6"/>
  <c r="F56" i="6"/>
  <c r="H56" i="6"/>
  <c r="A57" i="6"/>
  <c r="B57" i="6"/>
  <c r="C57" i="6"/>
  <c r="D57" i="6"/>
  <c r="E57" i="6"/>
  <c r="F57" i="6"/>
  <c r="H57" i="6"/>
  <c r="A58" i="6"/>
  <c r="B58" i="6"/>
  <c r="C58" i="6"/>
  <c r="D58" i="6"/>
  <c r="E58" i="6"/>
  <c r="H58" i="6" s="1"/>
  <c r="F58" i="6"/>
  <c r="A59" i="6"/>
  <c r="B59" i="6"/>
  <c r="C59" i="6"/>
  <c r="D59" i="6"/>
  <c r="E59" i="6"/>
  <c r="H59" i="6" s="1"/>
  <c r="F59" i="6"/>
  <c r="A60" i="6"/>
  <c r="B60" i="6"/>
  <c r="C60" i="6"/>
  <c r="D60" i="6"/>
  <c r="E60" i="6"/>
  <c r="F60" i="6"/>
  <c r="H60" i="6"/>
  <c r="A61" i="6"/>
  <c r="B61" i="6"/>
  <c r="C61" i="6"/>
  <c r="D61" i="6"/>
  <c r="E61" i="6"/>
  <c r="F61" i="6"/>
  <c r="H61" i="6"/>
  <c r="A62" i="6"/>
  <c r="B62" i="6"/>
  <c r="C62" i="6"/>
  <c r="D62" i="6"/>
  <c r="E62" i="6"/>
  <c r="H62" i="6" s="1"/>
  <c r="F62" i="6"/>
  <c r="A63" i="6"/>
  <c r="B63" i="6"/>
  <c r="C63" i="6"/>
  <c r="D63" i="6"/>
  <c r="E63" i="6"/>
  <c r="H63" i="6" s="1"/>
  <c r="F63" i="6"/>
  <c r="A64" i="6"/>
  <c r="B64" i="6"/>
  <c r="C64" i="6"/>
  <c r="D64" i="6"/>
  <c r="E64" i="6"/>
  <c r="F64" i="6"/>
  <c r="H64" i="6"/>
  <c r="A65" i="6"/>
  <c r="B65" i="6"/>
  <c r="C65" i="6"/>
  <c r="D65" i="6"/>
  <c r="E65" i="6"/>
  <c r="F65" i="6"/>
  <c r="H65" i="6"/>
  <c r="A66" i="6"/>
  <c r="B66" i="6"/>
  <c r="C66" i="6"/>
  <c r="D66" i="6"/>
  <c r="E66" i="6"/>
  <c r="H66" i="6" s="1"/>
  <c r="F66" i="6"/>
  <c r="K14" i="3"/>
  <c r="O14" i="3"/>
  <c r="Q14" i="3"/>
  <c r="K17" i="3"/>
  <c r="B14" i="3" l="1"/>
  <c r="K15" i="3"/>
  <c r="B15" i="3" s="1"/>
  <c r="K16" i="3"/>
  <c r="B16" i="3" s="1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7" i="3" s="1"/>
  <c r="B19" i="3" l="1"/>
  <c r="B18" i="3"/>
  <c r="K12" i="3"/>
  <c r="B12" i="3" s="1"/>
  <c r="B20" i="3" l="1"/>
  <c r="E12" i="6"/>
  <c r="H12" i="6" s="1"/>
  <c r="B21" i="3" l="1"/>
  <c r="C5" i="6"/>
  <c r="C3" i="6"/>
  <c r="H2" i="6"/>
  <c r="F2" i="6"/>
  <c r="C2" i="6"/>
  <c r="K4" i="3"/>
  <c r="K2" i="3"/>
  <c r="C3" i="3"/>
  <c r="C4" i="3"/>
  <c r="C5" i="3"/>
  <c r="I2" i="3"/>
  <c r="C2" i="3"/>
  <c r="B22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3" i="3" l="1"/>
  <c r="B24" i="3"/>
  <c r="B25" i="3" s="1"/>
  <c r="E13" i="6"/>
  <c r="H13" i="6" s="1"/>
  <c r="O13" i="3"/>
  <c r="B26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7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8" i="3" l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/>
  <c r="B42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43" i="3" l="1"/>
  <c r="B44" i="3"/>
  <c r="B13" i="6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<sst xmlns="http://schemas.openxmlformats.org/spreadsheetml/2006/main" count="15144" uniqueCount="4009">
  <si>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</si>
  <si>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</si>
  <si>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</si>
  <si>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</si>
  <si>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</si>
  <si>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</si>
  <si>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</si>
  <si>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</si>
  <si>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</si>
  <si>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</si>
  <si>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</si>
  <si>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</si>
  <si>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</si>
  <si>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</si>
  <si>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</si>
  <si>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</si>
  <si>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</si>
  <si>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</si>
  <si>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</si>
  <si>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</si>
  <si>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</si>
  <si>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</si>
  <si>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</si>
  <si>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</si>
  <si>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</si>
  <si>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</si>
  <si>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</si>
  <si>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</si>
  <si>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</si>
  <si>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</si>
  <si>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</si>
  <si>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</si>
  <si>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</si>
  <si>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</si>
  <si>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</si>
  <si>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</si>
  <si>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</si>
  <si>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</si>
  <si>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</si>
  <si>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</si>
  <si>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</si>
  <si>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</si>
  <si>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</si>
  <si>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</si>
  <si>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</si>
  <si>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</si>
  <si>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</si>
  <si>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</si>
  <si>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</si>
  <si>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</si>
  <si>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</si>
  <si>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</si>
  <si>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</si>
  <si>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</si>
  <si>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</si>
  <si>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</si>
  <si>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</si>
  <si>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</si>
  <si>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</si>
  <si>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</si>
  <si>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</si>
  <si>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</si>
  <si>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</si>
  <si>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</si>
  <si>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</si>
  <si>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</si>
  <si>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</si>
  <si>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</si>
  <si>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</si>
  <si>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</si>
  <si>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</si>
  <si>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</si>
  <si>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</si>
  <si>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</si>
  <si>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</si>
  <si>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</si>
  <si>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</si>
  <si>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</si>
  <si>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</si>
  <si>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</si>
  <si>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</si>
  <si>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</si>
  <si>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</si>
  <si>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</si>
  <si>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</si>
  <si>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</si>
  <si>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</si>
  <si>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</si>
  <si>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</si>
  <si>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</si>
  <si>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</si>
  <si>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</si>
  <si>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</si>
  <si>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</si>
  <si>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</si>
  <si>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</si>
  <si>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</si>
  <si>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</si>
  <si>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</si>
  <si>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</si>
  <si>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</si>
  <si>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</si>
  <si>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</si>
  <si>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</si>
  <si>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</si>
  <si>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</si>
  <si>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</si>
  <si>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</si>
  <si>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</si>
  <si>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</si>
  <si>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</si>
  <si>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</si>
  <si>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</si>
  <si>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</si>
  <si>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</si>
  <si>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</si>
  <si>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</si>
  <si>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</si>
  <si>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</si>
  <si>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</si>
  <si>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</si>
  <si>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</si>
  <si>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</si>
  <si>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</si>
  <si>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</si>
  <si>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</si>
  <si>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</si>
  <si>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</si>
  <si>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</si>
  <si>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</si>
  <si>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</si>
  <si>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</si>
  <si>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</si>
  <si>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</si>
  <si>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</si>
  <si>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</si>
  <si>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</si>
  <si>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</si>
  <si>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</si>
  <si>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</si>
  <si>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</si>
  <si>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</si>
  <si>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</si>
  <si>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</si>
  <si>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</si>
  <si>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</si>
  <si>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</si>
  <si>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</si>
  <si>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</si>
  <si>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</si>
  <si>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</si>
  <si>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</si>
  <si>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</si>
  <si>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</si>
  <si>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</si>
  <si>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</si>
  <si>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</si>
  <si>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</si>
  <si>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</si>
  <si>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</si>
  <si>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</si>
  <si>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</si>
  <si>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</si>
  <si>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</si>
  <si>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</si>
  <si>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</si>
  <si>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</si>
  <si>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</si>
  <si>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</si>
  <si>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</si>
  <si>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</si>
  <si>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</si>
  <si>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</si>
  <si>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</si>
  <si>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</si>
  <si>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</si>
  <si>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</si>
  <si>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</si>
  <si>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</si>
  <si>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</si>
  <si>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</si>
  <si>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</si>
  <si>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</si>
  <si>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</si>
  <si>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</si>
  <si>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</si>
  <si>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</si>
  <si>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</si>
  <si>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</si>
  <si>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</si>
  <si>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</si>
  <si>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</si>
  <si>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</si>
  <si>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</si>
  <si>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</si>
  <si>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</si>
  <si>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</si>
  <si>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</si>
  <si>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</si>
  <si>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</si>
  <si>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</si>
  <si>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</si>
  <si>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</si>
  <si>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</si>
  <si>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</si>
  <si>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</si>
  <si>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</si>
  <si>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</si>
  <si>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</si>
  <si>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</si>
  <si>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</si>
  <si>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</si>
  <si>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</si>
  <si>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</si>
  <si>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</si>
  <si>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</si>
  <si>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</si>
  <si>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</si>
  <si>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</si>
  <si>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</si>
  <si>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</si>
  <si>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</si>
  <si>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</si>
  <si>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</si>
  <si>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</si>
  <si>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</si>
  <si>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</si>
  <si>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</si>
  <si>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</si>
  <si>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</si>
  <si>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</si>
  <si>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</si>
  <si>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</si>
  <si>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</si>
  <si>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</si>
  <si>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</si>
  <si>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</si>
  <si>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</si>
  <si>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</si>
  <si>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</si>
  <si>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</si>
  <si>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</si>
  <si>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</si>
  <si>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</si>
  <si>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</si>
  <si>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</si>
  <si>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</si>
  <si>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</si>
  <si>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</si>
  <si>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</si>
  <si>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</si>
  <si>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</si>
  <si>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</si>
  <si>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</si>
  <si>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</si>
  <si>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</si>
  <si>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</si>
  <si>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</si>
  <si>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</si>
  <si>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</si>
  <si>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</si>
  <si>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</si>
  <si>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</si>
  <si>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</si>
  <si>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</si>
  <si>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</si>
  <si>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</si>
  <si>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</si>
  <si>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</si>
  <si>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</si>
  <si>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</si>
  <si>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</si>
  <si>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</si>
  <si>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</si>
  <si>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</si>
  <si>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</si>
  <si>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</si>
  <si>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</si>
  <si>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</si>
  <si>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</si>
  <si>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</si>
  <si>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</si>
  <si>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</si>
  <si>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</si>
  <si>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</si>
  <si>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</si>
  <si>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</si>
  <si>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</si>
  <si>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</si>
  <si>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</si>
  <si>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</si>
  <si>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</si>
  <si>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</si>
  <si>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</si>
  <si>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</si>
  <si>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</si>
  <si>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</si>
  <si>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</si>
  <si>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</si>
  <si>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</si>
  <si>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</si>
  <si>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</si>
  <si>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</si>
  <si>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</si>
  <si>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</si>
  <si>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</si>
  <si>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</si>
  <si>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</si>
  <si>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</si>
  <si>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</si>
  <si>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</si>
  <si>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</si>
  <si>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</si>
  <si>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</si>
  <si>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</si>
  <si>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</si>
  <si>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</si>
  <si>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</si>
  <si>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</si>
  <si>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</si>
  <si>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</si>
  <si>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</si>
  <si>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</si>
  <si>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</si>
  <si>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</si>
  <si>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</si>
  <si>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</si>
  <si>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</si>
  <si>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</si>
  <si>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</si>
  <si>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</si>
  <si>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</si>
  <si>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</si>
  <si>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</si>
  <si>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</si>
  <si>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</si>
  <si>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</si>
  <si>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</si>
  <si>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</si>
  <si>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</si>
  <si>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</si>
  <si>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</si>
  <si>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</si>
  <si>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</si>
  <si>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</si>
  <si>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</si>
  <si>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</si>
  <si>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</si>
  <si>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</si>
  <si>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</si>
  <si>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</si>
  <si>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</si>
  <si>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</si>
  <si>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</si>
  <si>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</si>
  <si>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</si>
  <si>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</si>
  <si>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</si>
  <si>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</si>
  <si>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</si>
  <si>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</si>
  <si>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</si>
  <si>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</si>
  <si>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</si>
  <si>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</si>
  <si>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</si>
  <si>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</si>
  <si>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</si>
  <si>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</si>
  <si>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</si>
  <si>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</si>
  <si>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</si>
  <si>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</si>
  <si>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</si>
  <si>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</si>
  <si>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</si>
  <si>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</si>
  <si>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</si>
  <si>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</si>
  <si>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</si>
  <si>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</si>
  <si>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</si>
  <si>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</si>
  <si>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</si>
  <si>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</si>
  <si>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</si>
  <si>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</si>
  <si>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</si>
  <si>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</si>
  <si>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</si>
  <si>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</si>
  <si>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</si>
  <si>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</si>
  <si>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</si>
  <si>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</si>
  <si>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</si>
  <si>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</si>
  <si>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</si>
  <si>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</si>
  <si>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</si>
  <si>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</si>
  <si>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</si>
  <si>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</si>
  <si>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</si>
  <si>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</si>
  <si>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</si>
  <si>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</si>
  <si>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</si>
  <si>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</si>
  <si>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</si>
  <si>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</si>
  <si>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</si>
  <si>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</si>
  <si>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</si>
  <si>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</si>
  <si>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</si>
  <si>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</si>
  <si>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</si>
  <si>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</si>
  <si>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</si>
  <si>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</si>
  <si>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</si>
  <si>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</si>
  <si>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</si>
  <si>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</si>
  <si>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</si>
  <si>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</si>
  <si>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</si>
  <si>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</si>
  <si>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</si>
  <si>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</si>
  <si>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</si>
  <si>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</si>
  <si>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</si>
  <si>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</si>
  <si>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</si>
  <si>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</si>
  <si>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</si>
  <si>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</si>
  <si>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</si>
  <si>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</si>
  <si>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</si>
  <si>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</si>
  <si>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</si>
  <si>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</si>
  <si>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</si>
  <si>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</si>
  <si>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</si>
  <si>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</si>
  <si>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</si>
  <si>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</si>
  <si>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</si>
  <si>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</si>
  <si>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</si>
  <si>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</si>
  <si>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</si>
  <si>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</si>
  <si>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</si>
  <si>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</si>
  <si>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</si>
  <si>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</si>
  <si>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</si>
  <si>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</si>
  <si>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</si>
  <si>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</si>
  <si>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</si>
  <si>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</si>
  <si>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</si>
  <si>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</si>
  <si>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</si>
  <si>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</si>
  <si>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</si>
  <si>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</si>
  <si>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</si>
  <si>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</si>
  <si>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</si>
  <si>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</si>
  <si>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</si>
  <si>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</si>
  <si>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</si>
  <si>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</si>
  <si>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</si>
  <si>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</si>
  <si>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</si>
  <si>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</si>
  <si>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</si>
  <si>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</si>
  <si>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</si>
  <si>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</si>
  <si>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</si>
  <si>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</si>
  <si>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</si>
  <si>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</si>
  <si>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</si>
  <si>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</si>
  <si>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</si>
  <si>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</si>
  <si>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</si>
  <si>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</si>
  <si>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</si>
  <si>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</si>
  <si>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</si>
  <si>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</si>
  <si>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</si>
  <si>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</si>
  <si>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</si>
  <si>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</si>
  <si>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</si>
  <si>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</si>
  <si>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</si>
  <si>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</si>
  <si>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</si>
  <si>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</si>
  <si>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</si>
  <si>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</si>
  <si>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</si>
  <si>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</si>
  <si>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</si>
  <si>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</si>
  <si>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</si>
  <si>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</si>
  <si>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</si>
  <si>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</si>
  <si>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</si>
  <si>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</si>
  <si>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</si>
  <si>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</si>
  <si>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</si>
  <si>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</si>
  <si>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</si>
  <si>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</si>
  <si>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</si>
  <si>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</si>
  <si>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</si>
  <si>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</si>
  <si>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</si>
  <si>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</si>
  <si>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</si>
  <si>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</si>
  <si>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</si>
  <si>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</si>
  <si>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</si>
  <si>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</si>
  <si>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</si>
  <si>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</si>
  <si>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</si>
  <si>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</si>
  <si>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</si>
  <si>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</si>
  <si>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</si>
  <si>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</si>
  <si>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</si>
  <si>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</si>
  <si>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</si>
  <si>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</si>
  <si>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</si>
  <si>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</si>
  <si>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</si>
  <si>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</si>
  <si>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</si>
  <si>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</si>
  <si>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</si>
  <si>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</si>
  <si>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</si>
  <si>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</si>
  <si>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</si>
  <si>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</si>
  <si>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</si>
  <si>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</si>
  <si>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</si>
  <si>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</si>
  <si>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</si>
  <si>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</si>
  <si>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</si>
  <si>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</si>
  <si>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</si>
  <si>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</si>
  <si>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</si>
  <si>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</si>
  <si>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</si>
  <si>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</si>
  <si>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</si>
  <si>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</si>
  <si>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</si>
  <si>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</si>
  <si>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</si>
  <si>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</si>
  <si>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</si>
  <si>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</si>
  <si>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</si>
  <si>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</si>
  <si>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</si>
  <si>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</si>
  <si>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</si>
  <si>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</si>
  <si>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</si>
  <si>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</si>
  <si>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</si>
  <si>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</si>
  <si>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</si>
  <si>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</si>
  <si>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</si>
  <si>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</si>
  <si>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</si>
  <si>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</si>
  <si>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</si>
  <si>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</si>
  <si>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</si>
  <si>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</si>
  <si>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</si>
  <si>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</si>
  <si>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</si>
  <si>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</si>
  <si>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</si>
  <si>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</si>
  <si>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</si>
  <si>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</si>
  <si>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</si>
  <si>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</si>
  <si>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</si>
  <si>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</si>
  <si>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</si>
  <si>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</si>
  <si>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</si>
  <si>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</si>
  <si>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</si>
  <si>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</si>
  <si>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</si>
  <si>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</si>
  <si>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</si>
  <si>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</si>
  <si>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</si>
  <si>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</si>
  <si>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</si>
  <si>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</si>
  <si>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</si>
  <si>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</si>
  <si>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</si>
  <si>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</si>
  <si>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</si>
  <si>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</si>
  <si>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</si>
  <si>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</si>
  <si>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</si>
  <si>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</si>
  <si>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</si>
  <si>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</si>
  <si>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</si>
  <si>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</si>
  <si>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</si>
  <si>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</si>
  <si>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</si>
  <si>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</si>
  <si>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</si>
  <si>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</si>
  <si>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</si>
  <si>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</si>
  <si>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</si>
  <si>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</si>
  <si>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</si>
  <si>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</si>
  <si>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</si>
  <si>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</si>
  <si>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</si>
  <si>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</si>
  <si>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</si>
  <si>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</si>
  <si>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</si>
  <si>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</si>
  <si>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</si>
  <si>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</si>
  <si>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</si>
  <si>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</si>
  <si>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</si>
  <si>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</si>
  <si>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</si>
  <si>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</si>
  <si>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</si>
  <si>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</si>
  <si>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</si>
  <si>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</si>
  <si>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</si>
  <si>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</si>
  <si>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</si>
  <si>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</si>
  <si>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</si>
  <si>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</si>
  <si>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</si>
  <si>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</si>
  <si>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</si>
  <si>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</si>
  <si>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</si>
  <si>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</si>
  <si>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</si>
  <si>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</si>
  <si>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</si>
  <si>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</si>
  <si>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</si>
  <si>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</si>
  <si>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</si>
  <si>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</si>
  <si>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</si>
  <si>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</si>
  <si>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</si>
  <si>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</si>
  <si>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</si>
  <si>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</si>
  <si>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</si>
  <si>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</si>
  <si>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</si>
  <si>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</si>
  <si>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</si>
  <si>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</si>
  <si>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</si>
  <si>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</si>
  <si>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</si>
  <si>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</si>
  <si>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</si>
  <si>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</si>
  <si>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</si>
  <si>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</si>
  <si>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</si>
  <si>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</si>
  <si>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</si>
  <si>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</si>
  <si>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</si>
  <si>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</si>
  <si>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</si>
  <si>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</si>
  <si>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</si>
  <si>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</si>
  <si>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</si>
  <si>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</si>
  <si>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</si>
  <si>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</si>
  <si>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</si>
  <si>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</si>
  <si>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</si>
  <si>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</si>
  <si>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</si>
  <si>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</si>
  <si>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</si>
  <si>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</si>
  <si>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</si>
  <si>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</si>
  <si>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</si>
  <si>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</si>
  <si>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</si>
  <si>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</si>
  <si>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</si>
  <si>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</si>
  <si>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</si>
  <si>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</si>
  <si>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</si>
  <si>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</si>
  <si>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</si>
  <si>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</si>
  <si>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</si>
  <si>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</si>
  <si>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</si>
  <si>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</si>
  <si>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</si>
  <si>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</si>
  <si>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</si>
  <si>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</si>
  <si>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</si>
  <si>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</si>
  <si>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</si>
  <si>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</si>
  <si>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</si>
  <si>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</si>
  <si>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</si>
  <si>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</si>
  <si>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</si>
  <si>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</si>
  <si>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</si>
  <si>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</si>
  <si>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</si>
  <si>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</si>
  <si>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</si>
  <si>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</si>
  <si>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</si>
  <si>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</si>
  <si>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</si>
  <si>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</si>
  <si>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</si>
  <si>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</si>
  <si>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</si>
  <si>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</si>
  <si>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</si>
  <si>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</si>
  <si>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</si>
  <si>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</si>
  <si>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</si>
  <si>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</si>
  <si>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</si>
  <si>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</si>
  <si>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</si>
  <si>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</si>
  <si>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</si>
  <si>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</si>
  <si>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</si>
  <si>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</si>
  <si>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</si>
  <si>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</si>
  <si>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</si>
  <si>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</si>
  <si>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</si>
  <si>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</si>
  <si>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</si>
  <si>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</si>
  <si>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</si>
  <si>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</si>
  <si>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</si>
  <si>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</si>
  <si>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</si>
  <si>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</si>
  <si>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</si>
  <si>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</si>
  <si>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</si>
  <si>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</si>
  <si>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</si>
  <si>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</si>
  <si>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</si>
  <si>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</si>
  <si>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</si>
  <si>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</si>
  <si>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</si>
  <si>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</si>
  <si>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</si>
  <si>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</si>
  <si>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</si>
  <si>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</si>
  <si>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</si>
  <si>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</si>
  <si>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</si>
  <si>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</si>
  <si>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</si>
  <si>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</si>
  <si>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</si>
  <si>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</si>
  <si>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</si>
  <si>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</si>
  <si>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</si>
  <si>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</si>
  <si>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</si>
  <si>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</si>
  <si>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</si>
  <si>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</si>
  <si>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</si>
  <si>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</si>
  <si>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</si>
  <si>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</si>
  <si>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</si>
  <si>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</si>
  <si>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</si>
  <si>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</si>
  <si>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</si>
  <si>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</si>
  <si>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</si>
  <si>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</si>
  <si>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</si>
  <si>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</si>
  <si>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</si>
  <si>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</si>
  <si>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</si>
  <si>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</si>
  <si>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</si>
  <si>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</si>
  <si>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</si>
  <si>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</si>
  <si>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</si>
  <si>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</si>
  <si>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</si>
  <si>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</si>
  <si>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</si>
  <si>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</si>
  <si>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</si>
  <si>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</si>
  <si>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</si>
  <si>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</si>
  <si>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</si>
  <si>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</si>
  <si>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</si>
  <si>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</si>
  <si>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</si>
  <si>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</si>
  <si>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</si>
  <si>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</si>
  <si>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</si>
  <si>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</si>
  <si>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</si>
  <si>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</si>
  <si>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</si>
  <si>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</si>
  <si>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</si>
  <si>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</si>
  <si>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</si>
  <si>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</si>
  <si>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</si>
  <si>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</si>
  <si>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</si>
  <si>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</si>
  <si>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</si>
  <si>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</si>
  <si>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</si>
  <si>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</si>
  <si>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</si>
  <si>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</si>
  <si>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</si>
  <si>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</si>
  <si>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</si>
  <si>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</si>
  <si>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</si>
  <si>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</si>
  <si>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</si>
  <si>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</si>
  <si>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</si>
  <si>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</si>
  <si>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</si>
  <si>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</si>
  <si>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</si>
  <si>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</si>
  <si>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</si>
  <si>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</si>
  <si>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</si>
  <si>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</si>
  <si>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</si>
  <si>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</si>
  <si>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</si>
  <si>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</si>
  <si>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</si>
  <si>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</si>
  <si>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</si>
  <si>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</si>
  <si>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</si>
  <si>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</si>
  <si>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</si>
  <si>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</si>
  <si>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</si>
  <si>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</si>
  <si>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</si>
  <si>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</si>
  <si>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</si>
  <si>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</si>
  <si>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</si>
  <si>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</si>
  <si>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</si>
  <si>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</si>
  <si>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</si>
  <si>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</si>
  <si>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</si>
  <si>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</si>
  <si>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</si>
  <si>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</si>
  <si>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</si>
  <si>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</si>
  <si>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</si>
  <si>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</si>
  <si>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</si>
  <si>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</si>
  <si>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</si>
  <si>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</si>
  <si>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</si>
  <si>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</si>
  <si>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</si>
  <si>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</si>
  <si>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</si>
  <si>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</si>
  <si>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</si>
  <si>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</si>
  <si>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</si>
  <si>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</si>
  <si>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</si>
  <si>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</si>
  <si>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</si>
  <si>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</si>
  <si>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</si>
  <si>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</si>
  <si>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</si>
  <si>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</si>
  <si>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</si>
  <si>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</si>
  <si>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</si>
  <si>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</si>
  <si>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</si>
  <si>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</si>
  <si>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</si>
  <si>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</si>
  <si>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</si>
  <si>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</si>
  <si>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</si>
  <si>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</si>
  <si>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</si>
  <si>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</si>
  <si>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</si>
  <si>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</si>
  <si>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</si>
  <si>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</si>
  <si>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</si>
  <si>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</si>
  <si>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</si>
  <si>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</si>
  <si>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</si>
  <si>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</si>
  <si>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</si>
  <si>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</si>
  <si>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</si>
  <si>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</si>
  <si>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</si>
  <si>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</si>
  <si>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</si>
  <si>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</si>
  <si>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</si>
  <si>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</si>
  <si>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</si>
  <si>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</si>
  <si>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</si>
  <si>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</si>
  <si>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</si>
  <si>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</si>
  <si>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</si>
  <si>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</si>
  <si>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</si>
  <si>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</si>
  <si>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</si>
  <si>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</si>
  <si>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</si>
  <si>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</si>
  <si>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</si>
  <si>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</si>
  <si>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</si>
  <si>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</si>
  <si>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</si>
  <si>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</si>
  <si>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</si>
  <si>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</si>
  <si>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</si>
  <si>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</si>
  <si>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</si>
  <si>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</si>
  <si>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</si>
  <si>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</si>
  <si>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</si>
  <si>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</si>
  <si>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</si>
  <si>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</si>
  <si>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</si>
  <si>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</si>
  <si>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</si>
  <si>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</si>
  <si>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</si>
  <si>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</si>
  <si>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</si>
  <si>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</si>
  <si>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</si>
  <si>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</si>
  <si>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</si>
  <si>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</si>
  <si>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</si>
  <si>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</si>
  <si>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</si>
  <si>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</si>
  <si>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</si>
  <si>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</si>
  <si>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</si>
  <si>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</si>
  <si>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</si>
  <si>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</si>
  <si>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</si>
  <si>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</si>
  <si>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</si>
  <si>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</si>
  <si>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</si>
  <si>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</si>
  <si>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</si>
  <si>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</si>
  <si>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</si>
  <si>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</si>
  <si>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</si>
  <si>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</si>
  <si>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</si>
  <si>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</si>
  <si>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</si>
  <si>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</si>
  <si>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</si>
  <si>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</si>
  <si>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</si>
  <si>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</si>
  <si>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</si>
  <si>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</si>
  <si>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</si>
  <si>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</si>
  <si>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</si>
  <si>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</si>
  <si>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</si>
  <si>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</si>
  <si>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</si>
  <si>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</si>
  <si>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</si>
  <si>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</si>
  <si>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</si>
  <si>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</si>
  <si>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</si>
  <si>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</si>
  <si>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</si>
  <si>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</si>
  <si>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</si>
  <si>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</si>
  <si>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</si>
  <si>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</si>
  <si>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</si>
  <si>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</si>
  <si>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</si>
  <si>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</si>
  <si>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</si>
  <si>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</si>
  <si>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</si>
  <si>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</si>
  <si>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</si>
  <si>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</si>
  <si>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</si>
  <si>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</si>
  <si>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</si>
  <si>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</si>
  <si>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</si>
  <si>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</si>
  <si>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</si>
  <si>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</si>
  <si>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</si>
  <si>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</si>
  <si>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</si>
  <si>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</si>
  <si>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</si>
  <si>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</si>
  <si>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</si>
  <si>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</si>
  <si>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</si>
  <si>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</si>
  <si>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</si>
  <si>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</si>
  <si>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</si>
  <si>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</si>
  <si>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</si>
  <si>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</si>
  <si>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</si>
  <si>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</si>
  <si>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</si>
  <si>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</si>
  <si>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</si>
  <si>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</si>
  <si>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</si>
  <si>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</si>
  <si>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</si>
  <si>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</si>
  <si>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</si>
  <si>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</si>
  <si>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</si>
  <si>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</si>
  <si>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</si>
  <si>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</si>
  <si>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</si>
  <si>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</si>
  <si>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</si>
  <si>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</si>
  <si>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</si>
  <si>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</si>
  <si>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</si>
  <si>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</si>
  <si>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</si>
  <si>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</si>
  <si>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</si>
  <si>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</si>
  <si>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</si>
  <si>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</si>
  <si>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</si>
  <si>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</si>
  <si>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</si>
  <si>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</si>
  <si>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</si>
  <si>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</si>
  <si>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</si>
  <si>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</si>
  <si>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</si>
  <si>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</si>
  <si>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</si>
  <si>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</si>
  <si>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</si>
  <si>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</si>
  <si>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</si>
  <si>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</si>
  <si>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</si>
  <si>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</si>
  <si>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</si>
  <si>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</si>
  <si>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</si>
  <si>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</si>
  <si>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</si>
  <si>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</si>
  <si>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</si>
  <si>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</si>
  <si>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</si>
  <si>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</si>
  <si>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</si>
  <si>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</si>
  <si>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</si>
  <si>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</si>
  <si>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</si>
  <si>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</si>
  <si>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</si>
  <si>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</si>
  <si>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</si>
  <si>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</si>
  <si>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</si>
  <si>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</si>
  <si>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</si>
  <si>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</si>
  <si>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</si>
  <si>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</si>
  <si>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</si>
  <si>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</si>
  <si>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</si>
  <si>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</si>
  <si>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</si>
  <si>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</si>
  <si>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</si>
  <si>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</si>
  <si>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</si>
  <si>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</si>
  <si>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</si>
  <si>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</si>
  <si>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</si>
  <si>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</si>
  <si>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</si>
  <si>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</si>
  <si>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</si>
  <si>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</si>
  <si>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</si>
  <si>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</si>
  <si>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</si>
  <si>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</si>
  <si>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</si>
  <si>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</si>
  <si>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</si>
  <si>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</si>
  <si>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</si>
  <si>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</si>
  <si>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</si>
  <si>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</si>
  <si>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</si>
  <si>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</si>
  <si>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</si>
  <si>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</si>
  <si>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</si>
  <si>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</si>
  <si>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</si>
  <si>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</si>
  <si>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</si>
  <si>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</si>
  <si>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</si>
  <si>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</si>
  <si>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</si>
  <si>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</si>
  <si>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</si>
  <si>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</si>
  <si>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</si>
  <si>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</si>
  <si>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</si>
  <si>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</si>
  <si>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</si>
  <si>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</si>
  <si>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</si>
  <si>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</si>
  <si>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</si>
  <si>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</si>
  <si>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</si>
  <si>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</si>
  <si>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</si>
  <si>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</si>
  <si>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</si>
  <si>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</si>
  <si>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</si>
  <si>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</si>
  <si>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</si>
  <si>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</si>
  <si>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</si>
  <si>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</si>
  <si>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</si>
  <si>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</si>
  <si>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</si>
  <si>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</si>
  <si>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</si>
  <si>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</si>
  <si>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</si>
  <si>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</si>
  <si>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</si>
  <si>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</si>
  <si>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</si>
  <si>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</si>
  <si>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</si>
  <si>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</si>
  <si>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</si>
  <si>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</si>
  <si>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</si>
  <si>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</si>
  <si>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</si>
  <si>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</si>
  <si>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</si>
  <si>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</si>
  <si>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</si>
  <si>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</si>
  <si>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</si>
  <si>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</si>
  <si>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</si>
  <si>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</si>
  <si>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</si>
  <si>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</si>
  <si>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</si>
  <si>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</si>
  <si>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</si>
  <si>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</si>
  <si>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</si>
  <si>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</si>
  <si>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</si>
  <si>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</si>
  <si>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</si>
  <si>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</si>
  <si>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</si>
  <si>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</si>
  <si>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</si>
  <si>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</si>
  <si>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</si>
  <si>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</si>
  <si>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</si>
  <si>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</si>
  <si>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</si>
  <si>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</si>
  <si>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</si>
  <si>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</si>
  <si>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</si>
  <si>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</si>
  <si>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</si>
  <si>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</si>
  <si>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</si>
  <si>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</si>
  <si>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</si>
  <si>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</si>
  <si>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</si>
  <si>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</si>
  <si>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</si>
  <si>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</si>
  <si>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</si>
  <si>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</si>
  <si>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</si>
  <si>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</si>
  <si>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</si>
  <si>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</si>
  <si>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</si>
  <si>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</si>
  <si>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</si>
  <si>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</si>
  <si>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</si>
  <si>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</si>
  <si>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</si>
  <si>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</si>
  <si>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</si>
  <si>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</si>
  <si>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</si>
  <si>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</si>
  <si>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</si>
  <si>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</si>
  <si>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</si>
  <si>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</si>
  <si>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</si>
  <si>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</si>
  <si>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</si>
  <si>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</si>
  <si>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</si>
  <si>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</si>
  <si>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</si>
  <si>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</si>
  <si>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</si>
  <si>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</si>
  <si>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</si>
  <si>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</si>
  <si>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</si>
  <si>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</si>
  <si>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</si>
  <si>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</si>
  <si>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</si>
  <si>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</si>
  <si>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</si>
  <si>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</si>
  <si>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</si>
  <si>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</si>
  <si>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</si>
  <si>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</si>
  <si>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</si>
  <si>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</si>
  <si>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</si>
  <si>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</si>
  <si>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</si>
  <si>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</si>
  <si>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</si>
  <si>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</si>
  <si>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</si>
  <si>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</si>
  <si>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</si>
  <si>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</si>
  <si>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</si>
  <si>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</si>
  <si>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</si>
  <si>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</si>
  <si>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</si>
  <si>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</si>
  <si>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</si>
  <si>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</si>
  <si>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</si>
  <si>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</si>
  <si>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</si>
  <si>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</si>
  <si>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</si>
  <si>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</si>
  <si>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</si>
  <si>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</si>
  <si>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</si>
  <si>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</si>
  <si>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</si>
  <si>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</si>
  <si>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</si>
  <si>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</si>
  <si>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</si>
  <si>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</si>
  <si>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</si>
  <si>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</si>
  <si>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</si>
  <si>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</si>
  <si>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</si>
  <si>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</si>
  <si>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</si>
  <si>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</si>
  <si>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</si>
  <si>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</si>
  <si>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</si>
  <si>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</si>
  <si>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</si>
  <si>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</si>
  <si>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</si>
  <si>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</si>
  <si>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</si>
  <si>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</si>
  <si>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</si>
  <si>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</si>
  <si>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</si>
  <si>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</si>
  <si>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</si>
  <si>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</si>
  <si>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</si>
  <si>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</si>
  <si>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</si>
  <si>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</si>
  <si>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</si>
  <si>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</si>
  <si>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</si>
  <si>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</si>
  <si>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</si>
  <si>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</si>
  <si>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</si>
  <si>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</si>
  <si>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</si>
  <si>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</si>
  <si>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</si>
  <si>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</si>
  <si>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</si>
  <si>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</si>
  <si>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</si>
  <si>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</si>
  <si>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</si>
  <si>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</si>
  <si>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</si>
  <si>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</si>
  <si>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</si>
  <si>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</si>
  <si>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</si>
  <si>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</si>
  <si>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</si>
  <si>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</si>
  <si>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</si>
  <si>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</si>
  <si>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</si>
  <si>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</si>
  <si>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</si>
  <si>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</si>
  <si>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</si>
  <si>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</si>
  <si>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</si>
  <si>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</si>
  <si>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</si>
  <si>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</si>
  <si>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</si>
  <si>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</si>
  <si>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</si>
  <si>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</si>
  <si>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</si>
  <si>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</si>
  <si>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</si>
  <si>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</si>
  <si>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</si>
  <si>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</si>
  <si>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</si>
  <si>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</si>
  <si>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</si>
  <si>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</si>
  <si>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</si>
  <si>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</si>
  <si>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</si>
  <si>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</si>
  <si>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</si>
  <si>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</si>
  <si>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</si>
  <si>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</si>
  <si>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</si>
  <si>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</si>
  <si>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</si>
  <si>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</si>
  <si>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</si>
  <si>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</si>
  <si>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</si>
  <si>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</si>
  <si>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</si>
  <si>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</si>
  <si>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</si>
  <si>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</si>
  <si>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</si>
  <si>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</si>
  <si>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</si>
  <si>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</si>
  <si>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</si>
  <si>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</si>
  <si>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</si>
  <si>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</si>
  <si>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</si>
  <si>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</si>
  <si>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</si>
  <si>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</si>
  <si>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</si>
  <si>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</si>
  <si>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</si>
  <si>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</si>
  <si>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</si>
  <si>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</si>
  <si>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</si>
  <si>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</si>
  <si>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</si>
  <si>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</si>
  <si>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</si>
  <si>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</si>
  <si>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</si>
  <si>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</si>
  <si>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</si>
  <si>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</si>
  <si>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</si>
  <si>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</si>
  <si>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</si>
  <si>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</si>
  <si>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</si>
  <si>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</si>
  <si>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</si>
  <si>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</si>
  <si>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</si>
  <si>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</si>
  <si>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</si>
  <si>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</si>
  <si>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</si>
  <si>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</si>
  <si>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</si>
  <si>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</si>
  <si>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</si>
  <si>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</si>
  <si>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</si>
  <si>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</si>
  <si>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</si>
  <si>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</si>
  <si>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</si>
  <si>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</si>
  <si>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</si>
  <si>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</si>
  <si>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</si>
  <si>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</si>
  <si>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</si>
  <si>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</si>
  <si>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</si>
  <si>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</si>
  <si>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</si>
  <si>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</si>
  <si>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</si>
  <si>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</si>
  <si>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</si>
  <si>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</si>
  <si>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</si>
  <si>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</si>
  <si>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</si>
  <si>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</si>
  <si>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</si>
  <si>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</si>
  <si>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</si>
  <si>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</si>
  <si>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</si>
  <si>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</si>
  <si>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</si>
  <si>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</si>
  <si>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</si>
  <si>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</si>
  <si>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</si>
  <si>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</si>
  <si>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</si>
  <si>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</si>
  <si>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</si>
  <si>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</si>
  <si>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</si>
  <si>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</si>
  <si>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</si>
  <si>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</si>
  <si>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</si>
  <si>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</si>
  <si>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</si>
  <si>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</si>
  <si>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</si>
  <si>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</si>
  <si>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</si>
  <si>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</si>
  <si>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</si>
  <si>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</si>
  <si>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</si>
  <si>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</si>
  <si>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</si>
  <si>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</si>
  <si>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</si>
  <si>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</si>
  <si>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</si>
  <si>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</si>
  <si>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</si>
  <si>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</si>
  <si>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</si>
  <si>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</si>
  <si>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</si>
  <si>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</si>
  <si>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</si>
  <si>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</si>
  <si>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</si>
  <si>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</si>
  <si>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</si>
  <si>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</si>
  <si>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</si>
  <si>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</si>
  <si>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</si>
  <si>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</si>
  <si>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</si>
  <si>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</si>
  <si>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</si>
  <si>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</si>
  <si>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</si>
  <si>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</si>
  <si>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</si>
  <si>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</si>
  <si>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</si>
  <si>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</si>
  <si>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</si>
  <si>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</si>
  <si>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</si>
  <si>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</si>
  <si>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</si>
  <si>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</si>
  <si>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</si>
  <si>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</si>
  <si>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</si>
  <si>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</si>
  <si>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</si>
  <si>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</si>
  <si>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</si>
  <si>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</si>
  <si>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</si>
  <si>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</si>
  <si>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</si>
  <si>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</si>
  <si>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</si>
  <si>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</si>
  <si>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</si>
  <si>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</si>
  <si>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</si>
  <si>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</si>
  <si>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</si>
  <si>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</si>
  <si>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</si>
  <si>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</si>
  <si>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</si>
  <si>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</si>
  <si>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</si>
  <si>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</si>
  <si>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</si>
  <si>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</si>
  <si>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</si>
  <si>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</si>
  <si>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</si>
  <si>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</si>
  <si>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</si>
  <si>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</si>
  <si>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</si>
  <si>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</si>
  <si>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</si>
  <si>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</si>
  <si>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</si>
  <si>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</si>
  <si>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</si>
  <si>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</si>
  <si>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</si>
  <si>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</si>
  <si>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</si>
  <si>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</si>
  <si>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</si>
  <si>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</si>
  <si>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</si>
  <si>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</si>
  <si>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</si>
  <si>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</si>
  <si>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</si>
  <si>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</si>
  <si>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</si>
  <si>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</si>
  <si>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</si>
  <si>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</si>
  <si>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</si>
  <si>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</si>
  <si>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</si>
  <si>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</si>
  <si>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</si>
  <si>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</si>
  <si>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</si>
  <si>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</si>
  <si>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</si>
  <si>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</si>
  <si>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</si>
  <si>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</si>
  <si>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</si>
  <si>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</si>
  <si>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</si>
  <si>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</si>
  <si>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</si>
  <si>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</si>
  <si>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</si>
  <si>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</si>
  <si>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</si>
  <si>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</si>
  <si>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</si>
  <si>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</si>
  <si>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</si>
  <si>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</si>
  <si>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</si>
  <si>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</si>
  <si>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</si>
  <si>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</si>
  <si>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</si>
  <si>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</si>
  <si>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</si>
  <si>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</si>
  <si>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</si>
  <si>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</si>
  <si>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</si>
  <si>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</si>
  <si>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</si>
  <si>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</si>
  <si>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</si>
  <si>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</si>
  <si>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</si>
  <si>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</si>
  <si>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</si>
  <si>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</si>
  <si>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</si>
  <si>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</si>
  <si>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</si>
  <si>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</si>
  <si>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</si>
  <si>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</si>
  <si>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</si>
  <si>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</si>
  <si>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</si>
  <si>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</si>
  <si>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</si>
  <si>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</si>
  <si>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</si>
  <si>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</si>
  <si>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</si>
  <si>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</si>
  <si>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</si>
  <si>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</si>
  <si>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</si>
  <si>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</si>
  <si>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</si>
  <si>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</si>
  <si>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</si>
  <si>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</si>
  <si>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</si>
  <si>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</si>
  <si>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</si>
  <si>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</si>
  <si>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</si>
  <si>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</si>
  <si>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</si>
  <si>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</si>
  <si>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</si>
  <si>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</si>
  <si>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</si>
  <si>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</si>
  <si>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</si>
  <si>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</si>
  <si>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</si>
  <si>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</si>
  <si>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</si>
  <si>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</si>
  <si>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</si>
  <si>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</si>
  <si>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</si>
  <si>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</si>
  <si>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</si>
  <si>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</si>
  <si>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</si>
  <si>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</si>
  <si>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</si>
  <si>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</si>
  <si>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</si>
  <si>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</si>
  <si>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</si>
  <si>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</si>
  <si>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</si>
  <si>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</si>
  <si>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</si>
  <si>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</si>
  <si>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</si>
  <si>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</si>
  <si>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</si>
  <si>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</si>
  <si>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</si>
  <si>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</si>
  <si>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</si>
  <si>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</si>
  <si>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</si>
  <si>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</si>
  <si>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</si>
  <si>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</si>
  <si>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</si>
  <si>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</si>
  <si>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</si>
  <si>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</si>
  <si>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</si>
  <si>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</si>
  <si>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</si>
  <si>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</si>
  <si>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</si>
  <si>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</si>
  <si>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</si>
  <si>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</si>
  <si>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</si>
  <si>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</si>
  <si>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</si>
  <si>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</si>
  <si>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</si>
  <si>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</si>
  <si>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</si>
  <si>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</si>
  <si>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</si>
  <si>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</si>
  <si>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</si>
  <si>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</si>
  <si>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</si>
  <si>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</si>
  <si>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</si>
  <si>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</si>
  <si>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</si>
  <si>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</si>
  <si>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</si>
  <si>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</si>
  <si>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</si>
  <si>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</si>
  <si>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</si>
  <si>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</si>
  <si>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</si>
  <si>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</si>
  <si>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</si>
  <si>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</si>
  <si>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</si>
  <si>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</si>
  <si>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</si>
  <si>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</si>
  <si>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</si>
  <si>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</si>
  <si>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</si>
  <si>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</si>
  <si>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</si>
  <si>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</si>
  <si>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</si>
  <si>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</si>
  <si>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</si>
  <si>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</si>
  <si>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</si>
  <si>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</si>
  <si>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</si>
  <si>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</si>
  <si>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</si>
  <si>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</si>
  <si>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</si>
  <si>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</si>
  <si>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</si>
  <si>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</si>
  <si>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</si>
  <si>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</si>
  <si>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</si>
  <si>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</si>
  <si>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</si>
  <si>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</si>
  <si>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</si>
  <si>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</si>
  <si>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</si>
  <si>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</si>
  <si>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</si>
  <si>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</si>
  <si>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</si>
  <si>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</si>
  <si>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</si>
  <si>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</si>
  <si>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</si>
  <si>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</si>
  <si>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</si>
  <si>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</si>
  <si>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</si>
  <si>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</si>
  <si>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</si>
  <si>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</si>
  <si>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</si>
  <si>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</si>
  <si>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</si>
  <si>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</si>
  <si>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</si>
  <si>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</si>
  <si>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</si>
  <si>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</si>
  <si>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</si>
  <si>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</si>
  <si>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</si>
  <si>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</si>
  <si>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</si>
  <si>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</si>
  <si>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</si>
  <si>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</si>
  <si>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</si>
  <si>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</si>
  <si>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</si>
  <si>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</si>
  <si>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</si>
  <si>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</si>
  <si>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</si>
  <si>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</si>
  <si>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</si>
  <si>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</si>
  <si>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</si>
  <si>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</si>
  <si>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</si>
  <si>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</si>
  <si>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</si>
  <si>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</si>
  <si>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</si>
  <si>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</si>
  <si>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</si>
  <si>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</si>
  <si>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</si>
  <si>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</si>
  <si>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</si>
  <si>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</si>
  <si>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</si>
  <si>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</si>
  <si>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</si>
  <si>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</si>
  <si>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</si>
  <si>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</si>
  <si>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</si>
  <si>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</si>
  <si>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</si>
  <si>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</si>
  <si>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</si>
  <si>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</si>
  <si>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</si>
  <si>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</si>
  <si>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</si>
  <si>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</si>
  <si>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</si>
  <si>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</si>
  <si>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</si>
  <si>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</si>
  <si>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</si>
  <si>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</si>
  <si>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</si>
  <si>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</si>
  <si>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</si>
  <si>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</si>
  <si>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</si>
  <si>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</si>
  <si>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</si>
  <si>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</si>
  <si>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</si>
  <si>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</si>
  <si>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</si>
  <si>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</si>
  <si>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</si>
  <si>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</si>
  <si>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</si>
  <si>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</si>
  <si>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</si>
  <si>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</si>
  <si>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</si>
  <si>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</si>
  <si>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</si>
  <si>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</si>
  <si>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</si>
  <si>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</si>
  <si>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</si>
  <si>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</si>
  <si>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</si>
  <si>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</si>
  <si>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</si>
  <si>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</si>
  <si>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</si>
  <si>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</si>
  <si>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</si>
  <si>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</si>
  <si>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</si>
  <si>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</si>
  <si>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</si>
  <si>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</si>
  <si>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</si>
  <si>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</si>
  <si>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</si>
  <si>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</si>
  <si>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</si>
  <si>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</si>
  <si>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</si>
  <si>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</si>
  <si>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</si>
  <si>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</si>
  <si>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</si>
  <si>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</si>
  <si>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</si>
  <si>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</si>
  <si>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</si>
  <si>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</si>
  <si>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</si>
  <si>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</si>
  <si>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</si>
  <si>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</si>
  <si>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</si>
  <si>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</si>
  <si>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</si>
  <si>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</si>
  <si>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</si>
  <si>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</si>
  <si>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</si>
  <si>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</si>
  <si>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</si>
  <si>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</si>
  <si>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</si>
  <si>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</si>
  <si>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</si>
  <si>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</si>
  <si>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</si>
  <si>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</si>
  <si>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</si>
  <si>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</si>
  <si>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</si>
  <si>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</si>
  <si>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</si>
  <si>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</si>
  <si>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</si>
  <si>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</si>
  <si>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</si>
  <si>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</si>
  <si>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</si>
  <si>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</si>
  <si>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</si>
  <si>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</si>
  <si>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</si>
  <si>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</si>
  <si>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</si>
  <si>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</si>
  <si>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</si>
  <si>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</si>
  <si>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</si>
  <si>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</si>
  <si>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</si>
  <si>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</si>
  <si>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</si>
  <si>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</si>
  <si>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</si>
  <si>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</si>
  <si>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</si>
  <si>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</si>
  <si>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</si>
  <si>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</si>
  <si>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</si>
  <si>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</si>
  <si>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</si>
  <si>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</si>
  <si>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</si>
  <si>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</si>
  <si>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</si>
  <si>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</si>
  <si>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</si>
  <si>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</si>
  <si>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</si>
  <si>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</si>
  <si>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</si>
  <si>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</si>
  <si>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</si>
  <si>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</si>
  <si>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</si>
  <si>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</si>
  <si>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</si>
  <si>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</si>
  <si>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</si>
  <si>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</si>
  <si>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</si>
  <si>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</si>
  <si>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</si>
  <si>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</si>
  <si>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</si>
  <si>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</si>
  <si>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</si>
  <si>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</si>
  <si>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</si>
  <si>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</si>
  <si>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</si>
  <si>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</si>
  <si>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</si>
  <si>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</si>
  <si>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</si>
  <si>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</si>
  <si>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</si>
  <si>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</si>
  <si>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</si>
  <si>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</si>
  <si>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</si>
  <si>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</si>
  <si>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</si>
  <si>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</si>
  <si>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</si>
  <si>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</si>
  <si>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</si>
  <si>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</si>
  <si>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</si>
  <si>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</si>
  <si>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</si>
  <si>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</si>
  <si>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</si>
  <si>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</si>
  <si>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</si>
  <si>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</si>
  <si>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</si>
  <si>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</si>
  <si>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</si>
  <si>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</si>
  <si>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</si>
  <si>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</si>
  <si>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</si>
  <si>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</si>
  <si>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</si>
  <si>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</si>
  <si>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</si>
  <si>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</si>
  <si>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</si>
  <si>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</si>
  <si>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</si>
  <si>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</si>
  <si>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</si>
  <si>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</si>
  <si>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</si>
  <si>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</si>
  <si>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</si>
  <si>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</si>
  <si>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</si>
  <si>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</si>
  <si>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</si>
  <si>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</si>
  <si>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</si>
  <si>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</si>
  <si>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</si>
  <si>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</si>
  <si>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</si>
  <si>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</si>
  <si>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</si>
  <si>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</si>
  <si>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</si>
  <si>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</si>
  <si>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</si>
  <si>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</si>
  <si>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</si>
  <si>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</si>
  <si>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</si>
  <si>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</si>
  <si>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</si>
  <si>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</si>
  <si>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</si>
  <si>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</si>
  <si>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</si>
  <si>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</si>
  <si>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</si>
  <si>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</si>
  <si>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</si>
  <si>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</si>
  <si>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</si>
  <si>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</si>
  <si>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</si>
  <si>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</si>
  <si>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</si>
  <si>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</si>
  <si>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</si>
  <si>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</si>
  <si>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</si>
  <si>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</si>
  <si>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</si>
  <si>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</si>
  <si>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</si>
  <si>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</si>
  <si>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</si>
  <si>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</si>
  <si>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</si>
  <si>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</si>
  <si>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</si>
  <si>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</si>
  <si>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</si>
  <si>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</si>
  <si>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</si>
  <si>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</si>
  <si>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</si>
  <si>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</si>
  <si>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</si>
  <si>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</si>
  <si>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</si>
  <si>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</si>
  <si>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</si>
  <si>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</si>
  <si>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</si>
  <si>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</si>
  <si>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</si>
  <si>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</si>
  <si>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</si>
  <si>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</si>
  <si>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</si>
  <si>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</si>
  <si>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</si>
  <si>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</si>
  <si>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</si>
  <si>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</si>
  <si>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</si>
  <si>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</si>
  <si>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</si>
  <si>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</si>
  <si>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</si>
  <si>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</si>
  <si>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</si>
  <si>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</si>
  <si>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</si>
  <si>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</si>
  <si>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</si>
  <si>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</si>
  <si>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</si>
  <si>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</si>
  <si>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</si>
  <si>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</si>
  <si>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</si>
  <si>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</si>
  <si>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</si>
  <si>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</si>
  <si>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</si>
  <si>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</si>
  <si>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</si>
  <si>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</si>
  <si>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</si>
  <si>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</si>
  <si>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</si>
  <si>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</si>
  <si>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</si>
  <si>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</si>
  <si>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</si>
  <si>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</si>
  <si>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</si>
  <si>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</si>
  <si>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</si>
  <si>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</si>
  <si>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</si>
  <si>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</si>
  <si>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</si>
  <si>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</si>
  <si>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</si>
  <si>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</si>
  <si>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</si>
  <si>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</si>
  <si>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</si>
  <si>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</si>
  <si>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</si>
  <si>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</si>
  <si>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</si>
  <si>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</si>
  <si>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</si>
  <si>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</si>
  <si>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</si>
  <si>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</si>
  <si>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</si>
  <si>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</si>
  <si>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</si>
  <si>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</si>
  <si>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</si>
  <si>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</si>
  <si>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</si>
  <si>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</si>
  <si>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</si>
  <si>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</si>
  <si>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</si>
  <si>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</si>
  <si>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</si>
  <si>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</si>
  <si>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</si>
  <si>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</si>
  <si>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</si>
  <si>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</si>
  <si>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</si>
  <si>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</si>
  <si>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</si>
  <si>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</si>
  <si>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</si>
  <si>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</si>
  <si>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</si>
  <si>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</si>
  <si>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</si>
  <si>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</si>
  <si>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</si>
  <si>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</si>
  <si>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</si>
  <si>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</si>
  <si>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</si>
  <si>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</si>
  <si>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</si>
  <si>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</si>
  <si>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</si>
  <si>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</si>
  <si>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</si>
  <si>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</si>
  <si>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</si>
  <si>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</si>
  <si>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</si>
  <si>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</si>
  <si>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</si>
  <si>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</si>
  <si>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</si>
  <si>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</si>
  <si>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</si>
  <si>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</si>
  <si>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</si>
  <si>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</si>
  <si>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</si>
  <si>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</si>
  <si>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</si>
  <si>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</si>
  <si>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</si>
  <si>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</si>
  <si>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</si>
  <si>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</si>
  <si>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</si>
  <si>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</si>
  <si>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</si>
  <si>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</si>
  <si>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</si>
  <si>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</si>
  <si>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</si>
  <si>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</si>
  <si>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</si>
  <si>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</si>
  <si>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</si>
  <si>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</si>
  <si>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</si>
  <si>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</si>
  <si>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</si>
  <si>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</si>
  <si>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</si>
  <si>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</si>
  <si>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</si>
  <si>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</si>
  <si>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</si>
  <si>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</si>
  <si>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</si>
  <si>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</si>
  <si>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</si>
  <si>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</si>
  <si>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</si>
  <si>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</si>
  <si>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</si>
  <si>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</si>
  <si>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</si>
  <si>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</si>
  <si>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</si>
  <si>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</si>
  <si>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</si>
  <si>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</si>
  <si>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</si>
  <si>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</si>
  <si>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</si>
  <si>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</si>
  <si>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</si>
  <si>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</si>
  <si>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</si>
  <si>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</si>
  <si>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</si>
  <si>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</si>
  <si>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</si>
  <si>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</si>
  <si>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</si>
  <si>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</si>
  <si>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</si>
  <si>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</si>
  <si>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</si>
  <si>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</si>
  <si>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</si>
  <si>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</si>
  <si>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</si>
  <si>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</si>
  <si>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</si>
  <si>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</si>
  <si>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</si>
  <si>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</si>
  <si>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</si>
  <si>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</si>
  <si>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</si>
  <si>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</si>
  <si>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</si>
  <si>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</si>
  <si>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</si>
  <si>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</si>
  <si>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</si>
  <si>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</si>
  <si>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</si>
  <si>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</si>
  <si>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</si>
  <si>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</si>
  <si>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</si>
  <si>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</si>
  <si>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</si>
  <si>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</si>
  <si>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</si>
  <si>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</si>
  <si>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</si>
  <si>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</si>
  <si>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</si>
  <si>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</si>
  <si>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</si>
  <si>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</si>
  <si>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</si>
  <si>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</si>
  <si>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</si>
  <si>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</si>
  <si>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</si>
  <si>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</si>
  <si>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</si>
  <si>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</si>
  <si>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</si>
  <si>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</si>
  <si>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</si>
  <si>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</si>
  <si>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</si>
  <si>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</si>
  <si>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</si>
  <si>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</si>
  <si>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</si>
  <si>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</si>
  <si>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</si>
  <si>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</si>
  <si>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</si>
  <si>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</si>
  <si>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</si>
  <si>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</si>
  <si>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</si>
  <si>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</si>
  <si>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</si>
  <si>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</si>
  <si>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</si>
  <si>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</si>
  <si>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</si>
  <si>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</si>
  <si>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</si>
  <si>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</si>
  <si>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</si>
  <si>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</si>
  <si>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</si>
  <si>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</si>
  <si>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</si>
  <si>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</si>
  <si>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</si>
  <si>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</si>
  <si>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</si>
  <si>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</si>
  <si>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</si>
  <si>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</si>
  <si>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</si>
  <si>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</si>
  <si>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</si>
  <si>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</si>
  <si>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</si>
  <si>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</si>
  <si>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</si>
  <si>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</si>
  <si>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</si>
  <si>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</si>
  <si>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</si>
  <si>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</si>
  <si>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</si>
  <si>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</si>
  <si>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</si>
  <si>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</si>
  <si>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</si>
  <si>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</si>
  <si>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</si>
  <si>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</si>
  <si>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</si>
  <si>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</si>
  <si>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</si>
  <si>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</si>
  <si>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</si>
  <si>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</si>
  <si>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</si>
  <si>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</si>
  <si>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</si>
  <si>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</si>
  <si>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</si>
  <si>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</si>
  <si>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</si>
  <si>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</si>
  <si>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</si>
  <si>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</si>
  <si>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</si>
  <si>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</si>
  <si>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</si>
  <si>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</si>
  <si>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</si>
  <si>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</si>
  <si>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</si>
  <si>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</si>
  <si>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</si>
  <si>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</si>
  <si>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</si>
  <si>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</si>
  <si>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</si>
  <si>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</si>
  <si>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</si>
  <si>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</si>
  <si>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</si>
  <si>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</si>
  <si>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</si>
  <si>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</si>
  <si>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</si>
  <si>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</si>
  <si>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</si>
  <si>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</si>
  <si>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</si>
  <si>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</si>
  <si>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</si>
  <si>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</si>
  <si>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</si>
  <si>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</si>
  <si>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</si>
  <si>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</si>
  <si>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</si>
  <si>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</si>
  <si>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</si>
  <si>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</si>
  <si>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</si>
  <si>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</si>
  <si>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</si>
  <si>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</si>
  <si>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</si>
  <si>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</si>
  <si>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</si>
  <si>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</si>
  <si>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</si>
  <si>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</si>
  <si>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</si>
  <si>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</si>
  <si>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</si>
  <si>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</si>
  <si>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</si>
  <si>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</si>
  <si>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</si>
  <si>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</si>
  <si>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</si>
  <si>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</si>
  <si>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</si>
  <si>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</si>
  <si>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</si>
  <si>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</si>
  <si>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</si>
  <si>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</si>
  <si>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</si>
  <si>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</si>
  <si>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</si>
  <si>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</si>
  <si>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</si>
  <si>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</si>
  <si>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</si>
  <si>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</si>
  <si>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</si>
  <si>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</si>
  <si>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</si>
  <si>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</si>
  <si>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</si>
  <si>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</si>
  <si>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</si>
  <si>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</si>
  <si>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</si>
  <si>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</si>
  <si>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</si>
  <si>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</si>
  <si>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</si>
  <si>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</si>
  <si>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</si>
  <si>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</si>
  <si>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</si>
  <si>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</si>
  <si>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</si>
  <si>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</si>
  <si>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</si>
  <si>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</si>
  <si>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</si>
  <si>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</si>
  <si>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</si>
  <si>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</si>
  <si>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</si>
  <si>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</si>
  <si>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</si>
  <si>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</si>
  <si>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</si>
  <si>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</si>
  <si>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</si>
  <si>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</si>
  <si>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</si>
  <si>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</si>
  <si>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</si>
  <si>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</si>
  <si>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</si>
  <si>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</si>
  <si>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</si>
  <si>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</si>
  <si>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</si>
  <si>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</si>
  <si>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</si>
  <si>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</si>
  <si>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</si>
  <si>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</si>
  <si>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</si>
  <si>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</si>
  <si>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</si>
  <si>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</si>
  <si>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</si>
  <si>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</si>
  <si>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</si>
  <si>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</si>
  <si>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</si>
  <si>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</si>
  <si>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</si>
  <si>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</si>
  <si>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</si>
  <si>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</si>
  <si>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</si>
  <si>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</si>
  <si>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</si>
  <si>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</si>
  <si>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</si>
  <si>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</si>
  <si>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</si>
  <si>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</si>
  <si>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</si>
  <si>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</si>
  <si>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</si>
  <si>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</si>
  <si>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</si>
  <si>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</si>
  <si>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</si>
  <si>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</si>
  <si>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</si>
  <si>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</si>
  <si>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</si>
  <si>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</si>
  <si>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</si>
  <si>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</si>
  <si>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</si>
  <si>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</si>
  <si>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</si>
  <si>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</si>
  <si>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</si>
  <si>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</si>
  <si>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</si>
  <si>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</si>
  <si>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</si>
  <si>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</si>
  <si>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</si>
  <si>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</si>
  <si>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</si>
  <si>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</si>
  <si>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</si>
  <si>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</si>
  <si>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</si>
  <si>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</si>
  <si>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</si>
  <si>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</si>
  <si>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</si>
  <si>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</si>
  <si>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</si>
  <si>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</si>
  <si>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</si>
  <si>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</si>
  <si>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</si>
  <si>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</si>
  <si>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</si>
  <si>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</si>
  <si>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</si>
  <si>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</si>
  <si>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</si>
  <si>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</si>
  <si>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</si>
  <si>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</si>
  <si>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</si>
  <si>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</si>
  <si>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</si>
  <si>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</si>
  <si>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</si>
  <si>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</si>
  <si>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</si>
  <si>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</si>
  <si>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</si>
  <si>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</si>
  <si>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</si>
  <si>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</si>
  <si>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</si>
  <si>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</si>
  <si>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</si>
  <si>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</si>
  <si>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</si>
  <si>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</si>
  <si>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</si>
  <si>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</si>
  <si>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</si>
  <si>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</si>
  <si>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</si>
  <si>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</si>
  <si>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</si>
  <si>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</si>
  <si>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</si>
  <si>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</si>
  <si>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</si>
  <si>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</si>
  <si>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</si>
  <si>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</si>
  <si>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</si>
  <si>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</si>
  <si>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</si>
  <si>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</si>
  <si>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</si>
  <si>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</si>
  <si>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</si>
  <si>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</si>
  <si>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</si>
  <si>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</si>
  <si>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</si>
  <si>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</si>
  <si>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</si>
  <si>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</si>
  <si>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</si>
  <si>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</si>
  <si>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</si>
  <si>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</si>
  <si>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</si>
  <si>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</si>
  <si>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</si>
  <si>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</si>
  <si>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</si>
  <si>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</si>
  <si>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</si>
  <si>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</si>
  <si>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</si>
  <si>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</si>
  <si>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</si>
  <si>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</si>
  <si>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</si>
  <si>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</si>
  <si>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</si>
  <si>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</si>
  <si>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</si>
  <si>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</si>
  <si>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</si>
  <si>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</si>
  <si>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</si>
  <si>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</si>
  <si>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</si>
  <si>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</si>
  <si>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</si>
  <si>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</si>
  <si>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</si>
  <si>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</si>
  <si>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</si>
  <si>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</si>
  <si>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</si>
  <si>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</si>
  <si>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</si>
  <si>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</si>
  <si>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</si>
  <si>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</si>
  <si>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</si>
  <si>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</si>
  <si>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</si>
  <si>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</si>
  <si>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</si>
  <si>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</si>
  <si>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</si>
  <si>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</si>
  <si>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</si>
  <si>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</si>
  <si>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</si>
  <si>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</si>
  <si>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</si>
  <si>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</si>
  <si>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</si>
  <si>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</si>
  <si>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</si>
  <si>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</si>
  <si>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</si>
  <si>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</si>
  <si>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</si>
  <si>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</si>
  <si>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</si>
  <si>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</si>
  <si>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</si>
  <si>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</si>
  <si>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</si>
  <si>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</si>
  <si>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</si>
  <si>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</si>
  <si>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</si>
  <si>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</si>
  <si>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</si>
  <si>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</si>
  <si>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</si>
  <si>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</si>
  <si>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</si>
  <si>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</si>
  <si>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</si>
  <si>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</si>
  <si>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</si>
  <si>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</si>
  <si>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</si>
  <si>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</si>
  <si>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</si>
  <si>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</si>
  <si>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</si>
  <si>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</si>
  <si>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</si>
  <si>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</si>
  <si>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</si>
  <si>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</si>
  <si>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</si>
  <si>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</si>
  <si>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</si>
  <si>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</si>
  <si>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</si>
  <si>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</si>
  <si>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</si>
  <si>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</si>
  <si>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</si>
  <si>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</si>
  <si>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</si>
  <si>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</si>
  <si>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</si>
  <si>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</si>
  <si>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</si>
  <si>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</si>
  <si>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</si>
  <si>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</si>
  <si>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</si>
  <si>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</si>
  <si>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</si>
  <si>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</si>
  <si>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</si>
  <si>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</si>
  <si>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</si>
  <si>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</si>
  <si>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</si>
  <si>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</si>
  <si>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</si>
  <si>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</si>
  <si>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</si>
  <si>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</si>
  <si>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</si>
  <si>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</si>
  <si>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</si>
  <si>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</si>
  <si>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</si>
  <si>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</si>
  <si>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</si>
  <si>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</si>
  <si>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</si>
  <si>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</si>
  <si>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</si>
  <si>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</si>
  <si>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</si>
  <si>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</si>
  <si>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</si>
  <si>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</si>
  <si>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</si>
  <si>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</si>
  <si>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</si>
  <si>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</si>
  <si>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</si>
  <si>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</si>
  <si>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</si>
  <si>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</si>
  <si>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</si>
  <si>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</si>
  <si>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</si>
  <si>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</si>
  <si>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</si>
  <si>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</si>
  <si>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</si>
  <si>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</si>
  <si>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</si>
  <si>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</si>
  <si>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</si>
  <si>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</si>
  <si>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</si>
  <si>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</si>
  <si>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</si>
  <si>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</si>
  <si>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</si>
  <si>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</si>
  <si>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</si>
  <si>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</si>
  <si>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</si>
  <si>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</si>
  <si>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</si>
  <si>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</si>
  <si>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</si>
  <si>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</si>
  <si>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</si>
  <si>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</si>
  <si>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</si>
  <si>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</si>
  <si>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</si>
  <si>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</si>
  <si>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</si>
  <si>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</si>
  <si>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</si>
  <si>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</si>
  <si>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</si>
  <si>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</si>
  <si>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</si>
  <si>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</si>
  <si>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</si>
  <si>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</si>
  <si>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</si>
  <si>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</si>
  <si>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</si>
  <si>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</si>
  <si>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</si>
  <si>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</si>
  <si>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</si>
  <si>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</si>
  <si>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</si>
  <si>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</si>
  <si>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</si>
  <si>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</si>
  <si>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</si>
  <si>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</si>
  <si>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</si>
  <si>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</si>
  <si>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</si>
  <si>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</si>
  <si>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</si>
  <si>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</si>
  <si>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</si>
  <si>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</si>
  <si>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</si>
  <si>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</si>
  <si>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</si>
  <si>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</si>
  <si>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</si>
  <si>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</si>
  <si>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</si>
  <si>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</si>
  <si>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</si>
  <si>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</si>
  <si>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</si>
  <si>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</si>
  <si>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</si>
  <si>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</si>
  <si>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</si>
  <si>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</si>
  <si>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</si>
  <si>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</si>
  <si>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</si>
  <si>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</si>
  <si>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</si>
  <si>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</si>
  <si>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</si>
  <si>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</si>
  <si>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</si>
  <si>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</si>
  <si>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</si>
  <si>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</si>
  <si>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</si>
  <si>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</si>
  <si>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</si>
  <si>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</si>
  <si>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</si>
  <si>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</si>
  <si>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</si>
  <si>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</si>
  <si>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</si>
  <si>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</si>
  <si>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</si>
  <si>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</si>
  <si>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</si>
  <si>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</si>
  <si>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</si>
  <si>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</si>
  <si>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</si>
  <si>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</si>
  <si>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</si>
  <si>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</si>
  <si>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</si>
  <si>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</si>
  <si>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</si>
  <si>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</si>
  <si>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</si>
  <si>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</si>
  <si>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</si>
  <si>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</si>
  <si>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</si>
  <si>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</si>
  <si>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</si>
  <si>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</si>
  <si>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</si>
  <si>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</si>
  <si>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</si>
  <si>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</si>
  <si>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</si>
  <si>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</si>
  <si>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</si>
  <si>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</si>
  <si>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</si>
  <si>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</si>
  <si>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</si>
  <si>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</si>
  <si>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</si>
  <si>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</si>
  <si>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</si>
  <si>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</si>
  <si>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</si>
  <si>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</si>
  <si>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</si>
  <si>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</si>
  <si>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</si>
  <si>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</si>
  <si>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</si>
  <si>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</si>
  <si>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</si>
  <si>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</si>
  <si>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</si>
  <si>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</si>
  <si>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</si>
  <si>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</si>
  <si>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</si>
  <si>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</si>
  <si>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</si>
  <si>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</si>
  <si>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</si>
  <si>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</si>
  <si>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</si>
  <si>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</si>
  <si>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</si>
  <si>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</si>
  <si>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</si>
  <si>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</si>
  <si>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</si>
  <si>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</si>
  <si>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</si>
  <si>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</si>
  <si>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</si>
  <si>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</si>
  <si>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</si>
  <si>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</si>
  <si>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</si>
  <si>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</si>
  <si>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</si>
  <si>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</si>
  <si>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</si>
  <si>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</si>
  <si>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</si>
  <si>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</si>
  <si>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</si>
  <si>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</si>
  <si>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</si>
  <si>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</si>
  <si>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</si>
  <si>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</si>
  <si>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</si>
  <si>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</si>
  <si>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</si>
  <si>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</si>
  <si>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</si>
  <si>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</si>
  <si>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</si>
  <si>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</si>
  <si>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</si>
  <si>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</si>
  <si>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</si>
  <si>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</si>
  <si>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</si>
  <si>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</si>
  <si>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</si>
  <si>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</si>
  <si>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</si>
  <si>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</si>
  <si>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</si>
  <si>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</si>
  <si>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</si>
  <si>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</si>
  <si>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</si>
  <si>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</si>
  <si>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</si>
  <si>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</si>
  <si>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</si>
  <si>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</si>
  <si>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</si>
  <si>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</si>
  <si>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</si>
  <si>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</si>
  <si>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</si>
  <si>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</si>
  <si>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</si>
  <si>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</si>
  <si>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</si>
  <si>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</si>
  <si>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</si>
  <si>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</si>
  <si>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</si>
  <si>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</si>
  <si>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</si>
  <si>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</si>
  <si>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</si>
  <si>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</si>
  <si>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</si>
  <si>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</si>
  <si>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</si>
  <si>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</si>
  <si>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</si>
  <si>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</si>
  <si>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</si>
  <si>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</si>
  <si>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</si>
  <si>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</si>
  <si>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</si>
  <si>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</si>
  <si>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</si>
  <si>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</si>
  <si>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</si>
  <si>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</si>
  <si>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</si>
  <si>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</si>
  <si>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</si>
  <si>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</si>
  <si>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</si>
  <si>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</si>
  <si>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</si>
  <si>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</si>
  <si>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</si>
  <si>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</si>
  <si>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</si>
  <si>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</si>
  <si>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</si>
  <si>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</si>
  <si>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</si>
  <si>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</si>
  <si>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</si>
  <si>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</si>
  <si>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</si>
  <si>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</si>
  <si>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</si>
  <si>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</si>
  <si>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</si>
  <si>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</si>
  <si>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</si>
  <si>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</si>
  <si>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</si>
  <si>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</si>
  <si>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</si>
  <si>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</si>
  <si>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</si>
  <si>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</si>
  <si>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</si>
  <si>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</si>
  <si>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</si>
  <si>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</si>
  <si>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</si>
  <si>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</si>
  <si>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</si>
  <si>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</si>
  <si>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</si>
  <si>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</si>
  <si>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</si>
  <si>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</si>
  <si>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</si>
  <si>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</si>
  <si>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</si>
  <si>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</si>
  <si>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</si>
  <si>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</si>
  <si>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</si>
  <si>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</si>
  <si>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</si>
  <si>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</si>
  <si>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</si>
  <si>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</si>
  <si>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</si>
  <si>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</si>
  <si>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</si>
  <si>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</si>
  <si>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</si>
  <si>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</si>
  <si>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</si>
  <si>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</si>
  <si>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</si>
  <si>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</si>
  <si>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</si>
  <si>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</si>
  <si>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</si>
  <si>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</si>
  <si>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</si>
  <si>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</si>
  <si>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</si>
  <si>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</si>
  <si>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</si>
  <si>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</si>
  <si>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</si>
  <si>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</si>
  <si>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</si>
  <si>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</si>
  <si>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</si>
  <si>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</si>
  <si>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</si>
  <si>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</si>
  <si>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</si>
  <si>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</si>
  <si>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</si>
  <si>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</si>
  <si>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</si>
  <si>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</si>
  <si>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</si>
  <si>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</si>
  <si>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</si>
  <si>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</si>
  <si>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</si>
  <si>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</si>
  <si>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</si>
  <si>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</si>
  <si>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</si>
  <si>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</si>
  <si>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</si>
  <si>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</si>
  <si>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</si>
  <si>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</si>
  <si>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</si>
  <si>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</si>
  <si>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</si>
  <si>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</si>
  <si>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</si>
  <si>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</si>
  <si>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</si>
  <si>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</si>
  <si>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</si>
  <si>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</si>
  <si>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</si>
  <si>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</si>
  <si>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</si>
  <si>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</si>
  <si>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</si>
  <si>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</si>
  <si>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</si>
  <si>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</si>
  <si>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</si>
  <si>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</si>
  <si>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</si>
  <si>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</si>
  <si>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</si>
  <si>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</si>
  <si>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</si>
  <si>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</si>
  <si>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</si>
  <si>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</si>
  <si>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</si>
  <si>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</si>
  <si>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</si>
  <si>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</si>
  <si>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</si>
  <si>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</si>
  <si>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</si>
  <si>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</si>
  <si>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</si>
  <si>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</si>
  <si>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</si>
  <si>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</si>
  <si>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</si>
  <si>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</si>
  <si>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</si>
  <si>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</si>
  <si>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</si>
  <si>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</si>
  <si>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</si>
  <si>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</si>
  <si>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</si>
  <si>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</si>
  <si>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</si>
  <si>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</si>
  <si>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</si>
  <si>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</si>
  <si>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</si>
  <si>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</si>
  <si>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</si>
  <si>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</si>
  <si>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</si>
  <si>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</si>
  <si>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</si>
  <si>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</si>
  <si>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</si>
  <si>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</si>
  <si>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</si>
  <si>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</si>
  <si>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</si>
  <si>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</si>
  <si>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</si>
  <si>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</si>
  <si>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</si>
  <si>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</si>
  <si>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</si>
  <si>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</si>
  <si>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</si>
  <si>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</si>
  <si>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</si>
  <si>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</si>
  <si>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</si>
  <si>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</si>
  <si>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</si>
  <si>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</si>
  <si>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</si>
  <si>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</si>
  <si>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</si>
  <si>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</si>
  <si>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</si>
  <si>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</si>
  <si>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</si>
  <si>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</si>
  <si>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</si>
  <si>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</si>
  <si>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</si>
  <si>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</si>
  <si>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</si>
  <si>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</si>
  <si>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</si>
  <si>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</si>
  <si>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</si>
  <si>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</si>
  <si>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</si>
  <si>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</si>
  <si>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</si>
  <si>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</si>
  <si>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</si>
  <si>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</si>
  <si>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</si>
  <si>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</si>
  <si>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</si>
  <si>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</si>
  <si>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</si>
  <si>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</si>
  <si>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</si>
  <si>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</si>
  <si>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</si>
  <si>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</si>
  <si>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</si>
  <si>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</si>
  <si>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</si>
  <si>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</si>
  <si>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</si>
  <si>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</si>
  <si>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</si>
  <si>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</si>
  <si>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</si>
  <si>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</si>
  <si>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</si>
  <si>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</si>
  <si>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</si>
  <si>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</si>
  <si>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</si>
  <si>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</si>
  <si>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</si>
  <si>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</si>
  <si>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</si>
  <si>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</si>
  <si>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</si>
  <si>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</si>
  <si>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</si>
  <si>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</si>
  <si>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</si>
  <si>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</si>
  <si>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</si>
  <si>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</si>
  <si>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</si>
  <si>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</si>
  <si>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</si>
  <si>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</si>
  <si>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</si>
  <si>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</si>
  <si>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</si>
  <si>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</si>
  <si>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</si>
  <si>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</si>
  <si>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</si>
  <si>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</si>
  <si>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</si>
  <si>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</si>
  <si>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</si>
  <si>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</si>
  <si>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</si>
  <si>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</si>
  <si>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</si>
  <si>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</si>
  <si>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</si>
  <si>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</si>
  <si>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</si>
  <si>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</si>
  <si>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</si>
  <si>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</si>
  <si>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</si>
  <si>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</si>
  <si>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</si>
  <si>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</si>
  <si>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</si>
  <si>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</si>
  <si>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</si>
  <si>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</si>
  <si>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</si>
  <si>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</si>
  <si>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</si>
  <si>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</si>
  <si>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</si>
  <si>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</si>
  <si>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</si>
  <si>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</si>
  <si>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</si>
  <si>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</si>
  <si>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</si>
  <si>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</si>
  <si>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</si>
  <si>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</si>
  <si>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</si>
  <si>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</si>
  <si>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</si>
  <si>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</si>
  <si>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</si>
  <si>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</si>
  <si>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</si>
  <si>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</si>
  <si>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</si>
  <si>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</si>
  <si>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</si>
  <si>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</si>
  <si>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</si>
  <si>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</si>
  <si>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</si>
  <si>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</si>
  <si>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</si>
  <si>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</si>
  <si>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</si>
  <si>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</si>
  <si>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</si>
  <si>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</si>
  <si>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</si>
  <si>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</si>
  <si>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</si>
  <si>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</si>
  <si>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</si>
  <si>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</si>
  <si>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</si>
  <si>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</si>
  <si>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</si>
  <si>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</si>
  <si>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</si>
  <si>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</si>
  <si>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</si>
  <si>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</si>
  <si>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</si>
  <si>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</si>
  <si>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</si>
  <si>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</si>
  <si>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</si>
  <si>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</si>
  <si>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</si>
  <si>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</si>
  <si>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</si>
  <si>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</si>
  <si>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</si>
  <si>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</si>
  <si>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</si>
  <si>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</si>
  <si>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</si>
  <si>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</si>
  <si>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</si>
  <si>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</si>
  <si>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</si>
  <si>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</si>
  <si>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</si>
  <si>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</si>
  <si>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</si>
  <si>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</si>
  <si>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</si>
  <si>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</si>
  <si>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</si>
  <si>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</si>
  <si>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</si>
  <si>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</si>
  <si>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</si>
  <si>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</si>
  <si>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</si>
  <si>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</si>
  <si>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</si>
  <si>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</si>
  <si>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</si>
  <si>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</si>
  <si>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</si>
  <si>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</si>
  <si>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</si>
  <si>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</si>
  <si>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</si>
  <si>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</si>
  <si>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</si>
  <si>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</si>
  <si>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</si>
  <si>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</si>
  <si>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</si>
  <si>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</si>
  <si>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</si>
  <si>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</si>
  <si>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</si>
  <si>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</si>
  <si>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</si>
  <si>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</si>
  <si>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</si>
  <si>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</si>
  <si>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</si>
  <si>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</si>
  <si>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</si>
  <si>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</si>
  <si>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</si>
  <si>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</si>
  <si>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</si>
  <si>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</si>
  <si>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</si>
  <si>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</si>
  <si>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</si>
  <si>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</si>
  <si>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</si>
  <si>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</si>
  <si>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</si>
  <si>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</si>
  <si>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</si>
  <si>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</si>
  <si>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</si>
  <si>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</si>
  <si>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</si>
  <si>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</si>
  <si>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</si>
  <si>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</si>
  <si>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</si>
  <si>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</si>
  <si>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</si>
  <si>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</si>
  <si>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</si>
  <si>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</si>
  <si>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</si>
  <si>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</si>
  <si>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</si>
  <si>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</si>
  <si>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</si>
  <si>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</si>
  <si>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</si>
  <si>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</si>
  <si>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</si>
  <si>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</si>
  <si>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</si>
  <si>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</si>
  <si>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</si>
  <si>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</si>
  <si>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</si>
  <si>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</si>
  <si>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</si>
  <si>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</si>
  <si>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</si>
  <si>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</si>
  <si>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</si>
  <si>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</si>
  <si>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</si>
  <si>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</si>
  <si>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</si>
  <si>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</si>
  <si>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</si>
  <si>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</si>
  <si>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</si>
  <si>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</si>
  <si>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</si>
  <si>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</si>
  <si>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</si>
  <si>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</si>
  <si>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</si>
  <si>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</si>
  <si>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</si>
  <si>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</si>
  <si>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</si>
  <si>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</si>
  <si>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</si>
  <si>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</si>
  <si>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</si>
  <si>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</si>
  <si>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</si>
  <si>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</si>
  <si>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</si>
  <si>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</si>
  <si>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</si>
  <si>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</si>
  <si>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</si>
  <si>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</si>
  <si>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</si>
  <si>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</si>
  <si>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</si>
  <si>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</si>
  <si>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</si>
  <si>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</si>
  <si>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</si>
  <si>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</si>
  <si>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</si>
  <si>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</si>
  <si>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</si>
  <si>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</si>
  <si>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</si>
  <si>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</si>
  <si>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</si>
  <si>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</si>
  <si>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</si>
  <si>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</si>
  <si>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</si>
  <si>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</si>
  <si>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</si>
  <si>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</si>
  <si>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</si>
  <si>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</si>
  <si>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</si>
  <si>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</si>
  <si>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</si>
  <si>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</si>
  <si>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</si>
  <si>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</si>
  <si>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</si>
  <si>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</si>
  <si>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</si>
  <si>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</si>
  <si>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</si>
  <si>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</si>
  <si>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</si>
  <si>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</si>
  <si>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</si>
  <si>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</si>
  <si>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</si>
  <si>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</si>
  <si>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</si>
  <si>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</si>
  <si>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</si>
  <si>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</si>
  <si>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</si>
  <si>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</si>
  <si>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</si>
  <si>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</si>
  <si>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</si>
  <si>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</si>
  <si>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</si>
  <si>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</si>
  <si>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</si>
  <si>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</si>
  <si>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</si>
  <si>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</si>
  <si>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</si>
  <si>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</si>
  <si>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</si>
  <si>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</si>
  <si>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</si>
  <si>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</si>
  <si>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</si>
  <si>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</si>
  <si>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</si>
  <si>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</si>
  <si>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</si>
  <si>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</si>
  <si>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</si>
  <si>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</si>
  <si>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</si>
  <si>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</si>
  <si>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</si>
  <si>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</si>
  <si>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</si>
  <si>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</si>
  <si>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</si>
  <si>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</si>
  <si>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</si>
  <si>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</si>
  <si>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</si>
  <si>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</si>
  <si>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</si>
  <si>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</si>
  <si>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</si>
  <si>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</si>
  <si>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</si>
  <si>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</si>
  <si>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</si>
  <si>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</si>
  <si>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</si>
  <si>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</si>
  <si>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</si>
  <si>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</si>
  <si>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</si>
  <si>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</si>
  <si>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</si>
  <si>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</si>
  <si>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</si>
  <si>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</si>
  <si>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</si>
  <si>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</si>
  <si>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</si>
  <si>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</si>
  <si>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</si>
  <si>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</si>
  <si>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</si>
  <si>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</si>
  <si>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</si>
  <si>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</si>
  <si>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</si>
  <si>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</si>
  <si>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</si>
  <si>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</si>
  <si>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</si>
  <si>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</si>
  <si>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</si>
  <si>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</si>
  <si>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</si>
  <si>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</si>
  <si>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</si>
  <si>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</si>
  <si>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</si>
  <si>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</si>
  <si>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</si>
  <si>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</si>
  <si>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</si>
  <si>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</si>
  <si>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</si>
  <si>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</si>
  <si>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</si>
  <si>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</si>
  <si>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</si>
  <si>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</si>
  <si>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</si>
  <si>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</si>
  <si>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</si>
  <si>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</si>
  <si>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</si>
  <si>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</si>
  <si>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</si>
  <si>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</si>
  <si>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</si>
  <si>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</si>
  <si>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</si>
  <si>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</si>
  <si>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</si>
  <si>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</si>
  <si>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</si>
  <si>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</si>
  <si>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</si>
  <si>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</si>
  <si>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</si>
  <si>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</si>
  <si>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</si>
  <si>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</si>
  <si>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</si>
  <si>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</si>
  <si>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</si>
  <si>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</si>
  <si>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</si>
  <si>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</si>
  <si>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</si>
  <si>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</si>
  <si>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</si>
  <si>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</si>
  <si>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</si>
  <si>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</si>
  <si>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</si>
  <si>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</si>
  <si>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</si>
  <si>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</si>
  <si>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</si>
  <si>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</si>
  <si>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</si>
  <si>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</si>
  <si>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</si>
  <si>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</si>
  <si>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</si>
  <si>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</si>
  <si>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</si>
  <si>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</si>
  <si>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</si>
  <si>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</si>
  <si>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</si>
  <si>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</si>
  <si>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</si>
  <si>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</si>
  <si>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</si>
  <si>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</si>
  <si>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</si>
  <si>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</si>
  <si>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</si>
  <si>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</si>
  <si>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</si>
  <si>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</si>
  <si>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</si>
  <si>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</si>
  <si>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</si>
  <si>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</si>
  <si>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</si>
  <si>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</si>
  <si>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</si>
  <si>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</si>
  <si>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</si>
  <si>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</si>
  <si>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</si>
  <si>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</si>
  <si>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</si>
  <si>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</si>
  <si>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</si>
  <si>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</si>
  <si>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</si>
  <si>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</si>
  <si>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</si>
  <si>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</si>
  <si>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</si>
  <si>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</si>
  <si>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</si>
  <si>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</si>
  <si>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</si>
  <si>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</si>
  <si>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</si>
  <si>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</si>
  <si>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</si>
  <si>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</si>
  <si>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</si>
  <si>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</si>
  <si>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</si>
  <si>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</si>
  <si>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</si>
  <si>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</si>
  <si>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</si>
  <si>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</si>
  <si>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</si>
  <si>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</si>
  <si>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</si>
  <si>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</si>
  <si>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</si>
  <si>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</si>
  <si>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</si>
  <si>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</si>
  <si>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</si>
  <si>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</si>
  <si>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</si>
  <si>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</si>
  <si>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</si>
  <si>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</si>
  <si>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</si>
  <si>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</si>
  <si>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</si>
  <si>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</si>
  <si>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</si>
  <si>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</si>
  <si>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</si>
  <si>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</si>
  <si>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</si>
  <si>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</si>
  <si>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</si>
  <si>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</si>
  <si>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</si>
  <si>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</si>
  <si>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</si>
  <si>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</si>
  <si>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</si>
  <si>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</si>
  <si>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</si>
  <si>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</si>
  <si>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</si>
  <si>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</si>
  <si>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</si>
  <si>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</si>
  <si>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</si>
  <si>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</si>
  <si>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</si>
  <si>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</si>
  <si>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</si>
  <si>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</si>
  <si>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</si>
  <si>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</si>
  <si>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</si>
  <si>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</si>
  <si>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</si>
  <si>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</si>
  <si>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</si>
  <si>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</si>
  <si>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</si>
  <si>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</si>
  <si>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</si>
  <si>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</si>
  <si>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</si>
  <si>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</si>
  <si>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</si>
  <si>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</si>
  <si>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</si>
  <si>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</si>
  <si>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</si>
  <si>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</si>
  <si>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</si>
  <si>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</si>
  <si>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</si>
  <si>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</si>
  <si>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</si>
  <si>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</si>
  <si>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</si>
  <si>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</si>
  <si>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</si>
  <si>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</si>
  <si>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</si>
  <si>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</si>
  <si>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</si>
  <si>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</si>
  <si>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</si>
  <si>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</si>
  <si>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</si>
  <si>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</si>
  <si>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</si>
  <si>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</si>
  <si>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</si>
  <si>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</si>
  <si>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ÁLCOOL ETÍLICO HIDRATADO 70%,</t>
  </si>
  <si>
    <t>BICARBONATO DE SÓDIO</t>
  </si>
  <si>
    <t>BOTA EM EVA</t>
  </si>
  <si>
    <t>CABO PROLONGADOR</t>
  </si>
  <si>
    <t>DESENGORDURANTE</t>
  </si>
  <si>
    <t>DESENTIPIDOR DE VASO SANITÁRIO E RALOS</t>
  </si>
  <si>
    <t>DESENTIPIDOR DE VASO SANITÁRIO COM CABO DE MADEIRA</t>
  </si>
  <si>
    <t>DETERGENTE AUTOATIVO</t>
  </si>
  <si>
    <t>DETERGENTE LÍQUIDO, 5L</t>
  </si>
  <si>
    <t>ESCOVA PLÁSTICA DE ROUPA</t>
  </si>
  <si>
    <t>ESPONJA DE LÃ DE AÇO</t>
  </si>
  <si>
    <t>ESPONJA DE LIMPEZA</t>
  </si>
  <si>
    <t>HASTES DE COTONETES, CAIXAS COM 300 UNIDADES</t>
  </si>
  <si>
    <t>INSETICIDA CUPIM AEROSOL</t>
  </si>
  <si>
    <t>LENÇOS UMEDECIDOS</t>
  </si>
  <si>
    <t xml:space="preserve">LIMPA INOX CREMOSO  400G - </t>
  </si>
  <si>
    <t xml:space="preserve">LIXEIRA TELADA EM AÇO, </t>
  </si>
  <si>
    <t xml:space="preserve">LUVAS DE PROCEDIMENTO, TAMANHO P, M E G </t>
  </si>
  <si>
    <t xml:space="preserve">MANGUEIRA DE JARDIM </t>
  </si>
  <si>
    <t xml:space="preserve">OLEO DE PEROBA </t>
  </si>
  <si>
    <t>PANO MÁGICO</t>
  </si>
  <si>
    <t>PANO MULTIUSO AZUL</t>
  </si>
  <si>
    <t xml:space="preserve">PAPEL HIGIÊNICO , PACOTE COM 4 </t>
  </si>
  <si>
    <t>PAPEL HIGIÊNICO, ROLÃO</t>
  </si>
  <si>
    <t>PAPEL TOALHA INTERFOLHA</t>
  </si>
  <si>
    <t>PRENDEDOR DE ROUPA</t>
  </si>
  <si>
    <t>RODO PARA LIMPEZA DE VIDROS</t>
  </si>
  <si>
    <t xml:space="preserve">SABÃO EM PÓ 2KG </t>
  </si>
  <si>
    <t xml:space="preserve">SABÃO LÍQUIDO PH NEUTRO </t>
  </si>
  <si>
    <t>SACO DE LIXO DE POLIETILENO, NA COR VERDE, 100 LITROS</t>
  </si>
  <si>
    <t xml:space="preserve">SACO DE LIXO REFORÇADO 200 LITROS </t>
  </si>
  <si>
    <t xml:space="preserve">VINAGRE BRANCO </t>
  </si>
  <si>
    <t xml:space="preserve">VASSOURA NYLON </t>
  </si>
  <si>
    <t>registro de preços de material de higiene e limpeza</t>
  </si>
  <si>
    <t>prefeitura de cotipora</t>
  </si>
  <si>
    <t>90898487000164</t>
  </si>
  <si>
    <t>impar industria de papeis ltda</t>
  </si>
  <si>
    <t>32294504000158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</si>
</sst>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6</v>
      </c>
      <c r="C2" s="125"/>
      <c r="D2" s="50" t="s">
        <v>162</v>
      </c>
      <c r="E2" s="70">
        <v>15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4004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4005</v>
      </c>
      <c r="C4" s="128"/>
      <c r="D4" s="128"/>
      <c r="E4" s="129"/>
      <c r="F4" s="22" t="s">
        <v>179</v>
      </c>
      <c r="G4" s="78" t="s">
        <v>4006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282135.14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61644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33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opLeftCell="A25" workbookViewId="0">
      <selection activeCell="I41" sqref="I41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Pregão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15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registro de preços de material de higiene e limpeza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Compras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282135.14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45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41" t="s">
        <v>3971</v>
      </c>
      <c r="H12" s="114">
        <v>173</v>
      </c>
      <c r="I12" s="47" t="s">
        <v>3702</v>
      </c>
      <c r="J12" s="114">
        <v>42.79</v>
      </c>
      <c r="K12" s="54">
        <f>IFERROR(IF(H12*J12&lt;&gt;0,ROUND(ROUND(H12,4)*ROUND(J12,4),2),""),"")</f>
        <v>7402.67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41" t="s">
        <v>3972</v>
      </c>
      <c r="H13" s="114">
        <v>360</v>
      </c>
      <c r="I13" s="47" t="s">
        <v>3786</v>
      </c>
      <c r="J13" s="114">
        <v>9.5399999999999991</v>
      </c>
      <c r="K13" s="54">
        <f>IFERROR(IF(H13*J13&lt;&gt;0,ROUND(ROUND(H13,4)*ROUND(J13,4),2),""),"")</f>
        <v>3434.4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41" t="s">
        <v>3973</v>
      </c>
      <c r="H14" s="114">
        <v>10</v>
      </c>
      <c r="I14" s="47" t="s">
        <v>3736</v>
      </c>
      <c r="J14" s="114">
        <v>97.19</v>
      </c>
      <c r="K14" s="106">
        <f>IFERROR(IF(H14*J14&lt;&gt;0,ROUND(ROUND(H14,4)*ROUND(J14,4),2),""),"")</f>
        <v>971.9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41" t="s">
        <v>3974</v>
      </c>
      <c r="H15" s="114">
        <v>16</v>
      </c>
      <c r="I15" s="47" t="s">
        <v>3702</v>
      </c>
      <c r="J15" s="114">
        <v>94.63</v>
      </c>
      <c r="K15" s="106">
        <f t="shared" ref="K15:K78" si="0">IFERROR(IF(H15*J15&lt;&gt;0,ROUND(ROUND(H15,4)*ROUND(J15,4),2),""),"")</f>
        <v>1514.08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41" t="s">
        <v>3975</v>
      </c>
      <c r="H16" s="114">
        <v>140</v>
      </c>
      <c r="I16" s="47" t="s">
        <v>3702</v>
      </c>
      <c r="J16" s="114">
        <v>12.38</v>
      </c>
      <c r="K16" s="106">
        <f t="shared" si="0"/>
        <v>1733.2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41" t="s">
        <v>3976</v>
      </c>
      <c r="H17" s="114">
        <v>169</v>
      </c>
      <c r="I17" s="47" t="s">
        <v>3702</v>
      </c>
      <c r="J17" s="114">
        <v>31.39</v>
      </c>
      <c r="K17" s="106">
        <f t="shared" si="0"/>
        <v>5304.91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30" x14ac:dyDescent="0.25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41" t="s">
        <v>3977</v>
      </c>
      <c r="H18" s="114">
        <v>7</v>
      </c>
      <c r="I18" s="47" t="s">
        <v>3702</v>
      </c>
      <c r="J18" s="114">
        <v>16.670000000000002</v>
      </c>
      <c r="K18" s="106">
        <f t="shared" si="0"/>
        <v>116.69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41" t="s">
        <v>3978</v>
      </c>
      <c r="H19" s="114">
        <v>230</v>
      </c>
      <c r="I19" s="47" t="s">
        <v>3702</v>
      </c>
      <c r="J19" s="114">
        <v>12.82</v>
      </c>
      <c r="K19" s="106">
        <f t="shared" si="0"/>
        <v>2948.6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41" t="s">
        <v>3979</v>
      </c>
      <c r="H20" s="114">
        <v>62</v>
      </c>
      <c r="I20" s="47" t="s">
        <v>3702</v>
      </c>
      <c r="J20" s="114">
        <v>26.26</v>
      </c>
      <c r="K20" s="106">
        <f t="shared" si="0"/>
        <v>1628.12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41" t="s">
        <v>3980</v>
      </c>
      <c r="H21" s="114">
        <v>95</v>
      </c>
      <c r="I21" s="47" t="s">
        <v>3702</v>
      </c>
      <c r="J21" s="114">
        <v>9.24</v>
      </c>
      <c r="K21" s="106">
        <f t="shared" si="0"/>
        <v>877.8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41" t="s">
        <v>3981</v>
      </c>
      <c r="H22" s="114">
        <v>145</v>
      </c>
      <c r="I22" s="47" t="s">
        <v>3702</v>
      </c>
      <c r="J22" s="114">
        <v>2.99</v>
      </c>
      <c r="K22" s="106">
        <f t="shared" si="0"/>
        <v>433.55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x14ac:dyDescent="0.25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41" t="s">
        <v>3982</v>
      </c>
      <c r="H23" s="114">
        <v>1050</v>
      </c>
      <c r="I23" s="47" t="s">
        <v>3702</v>
      </c>
      <c r="J23" s="114">
        <v>1.63</v>
      </c>
      <c r="K23" s="106">
        <f t="shared" si="0"/>
        <v>1711.5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41" t="s">
        <v>3983</v>
      </c>
      <c r="H24" s="114">
        <v>110</v>
      </c>
      <c r="I24" s="47" t="s">
        <v>3703</v>
      </c>
      <c r="J24" s="114">
        <v>19.82</v>
      </c>
      <c r="K24" s="106">
        <f t="shared" si="0"/>
        <v>2180.1999999999998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41" t="s">
        <v>3984</v>
      </c>
      <c r="H25" s="114">
        <v>85</v>
      </c>
      <c r="I25" s="47" t="s">
        <v>3702</v>
      </c>
      <c r="J25" s="114">
        <v>40.130000000000003</v>
      </c>
      <c r="K25" s="106">
        <f t="shared" si="0"/>
        <v>3411.05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41" t="s">
        <v>3985</v>
      </c>
      <c r="H26" s="114">
        <v>170</v>
      </c>
      <c r="I26" s="47" t="s">
        <v>3702</v>
      </c>
      <c r="J26" s="114">
        <v>17.8</v>
      </c>
      <c r="K26" s="106">
        <f t="shared" si="0"/>
        <v>3026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41" t="s">
        <v>3986</v>
      </c>
      <c r="H27" s="114">
        <v>95</v>
      </c>
      <c r="I27" s="47" t="s">
        <v>3702</v>
      </c>
      <c r="J27" s="114">
        <v>14.7</v>
      </c>
      <c r="K27" s="106">
        <f t="shared" si="0"/>
        <v>1396.5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41" t="s">
        <v>3987</v>
      </c>
      <c r="H28" s="114">
        <v>55</v>
      </c>
      <c r="I28" s="47" t="s">
        <v>3702</v>
      </c>
      <c r="J28" s="114">
        <v>37.799999999999997</v>
      </c>
      <c r="K28" s="106">
        <f t="shared" si="0"/>
        <v>2079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41" t="s">
        <v>3988</v>
      </c>
      <c r="H29" s="114">
        <v>40</v>
      </c>
      <c r="I29" s="47" t="s">
        <v>3703</v>
      </c>
      <c r="J29" s="114">
        <v>58.48</v>
      </c>
      <c r="K29" s="106">
        <f t="shared" si="0"/>
        <v>2339.1999999999998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41" t="s">
        <v>3989</v>
      </c>
      <c r="H30" s="114">
        <v>105</v>
      </c>
      <c r="I30" s="47" t="s">
        <v>3695</v>
      </c>
      <c r="J30" s="114">
        <v>10</v>
      </c>
      <c r="K30" s="106">
        <f t="shared" si="0"/>
        <v>1050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41" t="s">
        <v>3990</v>
      </c>
      <c r="H31" s="114">
        <v>25</v>
      </c>
      <c r="I31" s="47" t="s">
        <v>3702</v>
      </c>
      <c r="J31" s="114">
        <v>37.880000000000003</v>
      </c>
      <c r="K31" s="106">
        <f t="shared" si="0"/>
        <v>947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41" t="s">
        <v>3991</v>
      </c>
      <c r="H32" s="114">
        <v>170</v>
      </c>
      <c r="I32" s="47" t="s">
        <v>3702</v>
      </c>
      <c r="J32" s="114">
        <v>13.27</v>
      </c>
      <c r="K32" s="106">
        <f t="shared" si="0"/>
        <v>2255.9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41" t="s">
        <v>3992</v>
      </c>
      <c r="H33" s="114">
        <v>25</v>
      </c>
      <c r="I33" s="47" t="s">
        <v>3738</v>
      </c>
      <c r="J33" s="114">
        <v>170.22</v>
      </c>
      <c r="K33" s="106">
        <f t="shared" si="0"/>
        <v>4255.5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41" t="s">
        <v>3993</v>
      </c>
      <c r="H34" s="114">
        <v>440</v>
      </c>
      <c r="I34" s="47" t="s">
        <v>3738</v>
      </c>
      <c r="J34" s="114">
        <v>10.119999999999999</v>
      </c>
      <c r="K34" s="106">
        <f t="shared" si="0"/>
        <v>4452.8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41" t="s">
        <v>3994</v>
      </c>
      <c r="H35" s="114">
        <v>40</v>
      </c>
      <c r="I35" s="47" t="s">
        <v>3720</v>
      </c>
      <c r="J35" s="114">
        <v>10.96</v>
      </c>
      <c r="K35" s="106">
        <f t="shared" si="0"/>
        <v>438.4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41" t="s">
        <v>3995</v>
      </c>
      <c r="H36" s="114">
        <v>3200</v>
      </c>
      <c r="I36" s="47" t="s">
        <v>3720</v>
      </c>
      <c r="J36" s="114">
        <v>58.97</v>
      </c>
      <c r="K36" s="106">
        <f t="shared" si="0"/>
        <v>188704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41" t="s">
        <v>3996</v>
      </c>
      <c r="H37" s="114">
        <v>65</v>
      </c>
      <c r="I37" s="47" t="s">
        <v>3720</v>
      </c>
      <c r="J37" s="114">
        <v>9.01</v>
      </c>
      <c r="K37" s="106">
        <f t="shared" si="0"/>
        <v>585.65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>
        <f>IF(AND(G38&lt;&gt;"",H38&gt;0,I38&lt;&gt;"",J38&lt;&gt;0,K38&lt;&gt;0),COUNT($B$11:B37)+1,"")</f>
        <v>27</v>
      </c>
      <c r="C38" s="34">
        <v>27</v>
      </c>
      <c r="D38" s="91"/>
      <c r="E38" s="47"/>
      <c r="F38" s="68"/>
      <c r="G38" s="41" t="s">
        <v>3997</v>
      </c>
      <c r="H38" s="114">
        <v>14</v>
      </c>
      <c r="I38" s="47" t="s">
        <v>3702</v>
      </c>
      <c r="J38" s="114">
        <v>62.93</v>
      </c>
      <c r="K38" s="106">
        <f t="shared" si="0"/>
        <v>881.02</v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>
        <f>IF(AND(G39&lt;&gt;"",H39&gt;0,I39&lt;&gt;"",J39&lt;&gt;0,K39&lt;&gt;0),COUNT($B$11:B38)+1,"")</f>
        <v>28</v>
      </c>
      <c r="C39" s="34">
        <v>28</v>
      </c>
      <c r="D39" s="91"/>
      <c r="E39" s="47"/>
      <c r="F39" s="68"/>
      <c r="G39" s="41" t="s">
        <v>3998</v>
      </c>
      <c r="H39" s="114">
        <v>45</v>
      </c>
      <c r="I39" s="47" t="s">
        <v>3704</v>
      </c>
      <c r="J39" s="114">
        <v>32.6</v>
      </c>
      <c r="K39" s="106">
        <f t="shared" si="0"/>
        <v>1467</v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>
        <f>IF(AND(G40&lt;&gt;"",H40&gt;0,I40&lt;&gt;"",J40&lt;&gt;0,K40&lt;&gt;0),COUNT($B$11:B39)+1,"")</f>
        <v>29</v>
      </c>
      <c r="C40" s="34">
        <v>29</v>
      </c>
      <c r="D40" s="91"/>
      <c r="E40" s="47"/>
      <c r="F40" s="68"/>
      <c r="G40" s="41" t="s">
        <v>3999</v>
      </c>
      <c r="H40" s="114">
        <v>70</v>
      </c>
      <c r="I40" s="47" t="s">
        <v>3702</v>
      </c>
      <c r="J40" s="114">
        <v>52.99</v>
      </c>
      <c r="K40" s="106">
        <f t="shared" si="0"/>
        <v>3709.3</v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ht="30" x14ac:dyDescent="0.25">
      <c r="A41" s="47"/>
      <c r="B41" s="117">
        <f>IF(AND(G41&lt;&gt;"",H41&gt;0,I41&lt;&gt;"",J41&lt;&gt;0,K41&lt;&gt;0),COUNT($B$11:B40)+1,"")</f>
        <v>30</v>
      </c>
      <c r="C41" s="34">
        <v>30</v>
      </c>
      <c r="D41" s="91"/>
      <c r="E41" s="47"/>
      <c r="F41" s="68"/>
      <c r="G41" s="41" t="s">
        <v>4000</v>
      </c>
      <c r="H41" s="114">
        <v>20</v>
      </c>
      <c r="I41" s="61" t="s">
        <v>3704</v>
      </c>
      <c r="J41" s="114">
        <v>109.53</v>
      </c>
      <c r="K41" s="106">
        <f t="shared" si="0"/>
        <v>2190.6</v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>
        <f>IF(AND(G42&lt;&gt;"",H42&gt;0,I42&lt;&gt;"",J42&lt;&gt;0,K42&lt;&gt;0),COUNT($B$11:B41)+1,"")</f>
        <v>31</v>
      </c>
      <c r="C42" s="34">
        <v>31</v>
      </c>
      <c r="D42" s="91"/>
      <c r="E42" s="47"/>
      <c r="F42" s="68"/>
      <c r="G42" s="41" t="s">
        <v>4001</v>
      </c>
      <c r="H42" s="114">
        <v>346</v>
      </c>
      <c r="I42" s="61" t="s">
        <v>3704</v>
      </c>
      <c r="J42" s="114">
        <v>66.2</v>
      </c>
      <c r="K42" s="106">
        <f t="shared" si="0"/>
        <v>22905.200000000001</v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>
        <f>IF(AND(G43&lt;&gt;"",H43&gt;0,I43&lt;&gt;"",J43&lt;&gt;0,K43&lt;&gt;0),COUNT($B$11:B42)+1,"")</f>
        <v>32</v>
      </c>
      <c r="C43" s="34">
        <v>32</v>
      </c>
      <c r="D43" s="91"/>
      <c r="E43" s="47"/>
      <c r="F43" s="68"/>
      <c r="G43" s="41" t="s">
        <v>4002</v>
      </c>
      <c r="H43" s="114">
        <v>135</v>
      </c>
      <c r="I43" s="47" t="s">
        <v>3702</v>
      </c>
      <c r="J43" s="114">
        <v>25.3</v>
      </c>
      <c r="K43" s="106">
        <f t="shared" si="0"/>
        <v>3415.5</v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>
        <f>IF(AND(G44&lt;&gt;"",H44&gt;0,I44&lt;&gt;"",J44&lt;&gt;0,K44&lt;&gt;0),COUNT($B$11:B43)+1,"")</f>
        <v>33</v>
      </c>
      <c r="C44" s="34">
        <v>33</v>
      </c>
      <c r="D44" s="91"/>
      <c r="E44" s="47"/>
      <c r="F44" s="68"/>
      <c r="G44" s="41" t="s">
        <v>4003</v>
      </c>
      <c r="H44" s="114">
        <v>90</v>
      </c>
      <c r="I44" s="47" t="s">
        <v>3702</v>
      </c>
      <c r="J44" s="114">
        <v>26.31</v>
      </c>
      <c r="K44" s="106">
        <f t="shared" si="0"/>
        <v>2367.9</v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tabSelected="1" workbookViewId="0">
      <selection activeCell="G36" sqref="G36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Pregão Presencial</v>
      </c>
      <c r="D2" s="162"/>
      <c r="E2" s="28" t="s">
        <v>151</v>
      </c>
      <c r="F2" s="29">
        <f>IF(Identificação!E2=0,"",Identificação!E2)</f>
        <v>15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registro de preços de material de higiene e limpeza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4007</v>
      </c>
      <c r="D4" s="128"/>
      <c r="E4" s="128"/>
      <c r="F4" s="128"/>
      <c r="G4" s="22" t="s">
        <v>3754</v>
      </c>
      <c r="H4" s="79" t="s">
        <v>4008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Compras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61644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ÁLCOOL ETÍLICO HIDRATADO 70%,</v>
      </c>
      <c r="E12" s="116">
        <f>IF('Orçamento-base'!H12&gt;0,'Orçamento-base'!H12,"")</f>
        <v>173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BICARBONATO DE SÓDIO</v>
      </c>
      <c r="E13" s="116">
        <f>IF('Orçamento-base'!H13&gt;0,'Orçamento-base'!H13,"")</f>
        <v>360</v>
      </c>
      <c r="F13" s="54" t="str">
        <f>IF('Orçamento-base'!I13&gt;0,'Orçamento-base'!I13,"")</f>
        <v>pc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BOTA EM EVA</v>
      </c>
      <c r="E14" s="167">
        <f>IF('Orçamento-base'!H14&gt;0,'Orçamento-base'!H14,"")</f>
        <v>10</v>
      </c>
      <c r="F14" s="106" t="str">
        <f>IF('Orçamento-base'!I14&gt;0,'Orçamento-base'!I14,"")</f>
        <v>par</v>
      </c>
      <c r="G14" s="114"/>
      <c r="H14" s="106" t="str">
        <f t="shared" ref="H14:H66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CABO PROLONGADOR</v>
      </c>
      <c r="E15" s="167">
        <f>IF('Orçamento-base'!H15&gt;0,'Orçamento-base'!H15,"")</f>
        <v>16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DESENGORDURANTE</v>
      </c>
      <c r="E16" s="167">
        <f>IF('Orçamento-base'!H16&gt;0,'Orçamento-base'!H16,"")</f>
        <v>140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DESENTIPIDOR DE VASO SANITÁRIO E RALOS</v>
      </c>
      <c r="E17" s="167">
        <f>IF('Orçamento-base'!H17&gt;0,'Orçamento-base'!H17,"")</f>
        <v>169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DESENTIPIDOR DE VASO SANITÁRIO COM CABO DE MADEIRA</v>
      </c>
      <c r="E18" s="167">
        <f>IF('Orçamento-base'!H18&gt;0,'Orçamento-base'!H18,"")</f>
        <v>7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DETERGENTE AUTOATIVO</v>
      </c>
      <c r="E19" s="167">
        <f>IF('Orçamento-base'!H19&gt;0,'Orçamento-base'!H19,"")</f>
        <v>230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DETERGENTE LÍQUIDO, 5L</v>
      </c>
      <c r="E20" s="167">
        <f>IF('Orçamento-base'!H20&gt;0,'Orçamento-base'!H20,"")</f>
        <v>62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ESCOVA PLÁSTICA DE ROUPA</v>
      </c>
      <c r="E21" s="167">
        <f>IF('Orçamento-base'!H21&gt;0,'Orçamento-base'!H21,"")</f>
        <v>95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ESPONJA DE LÃ DE AÇO</v>
      </c>
      <c r="E22" s="167">
        <f>IF('Orçamento-base'!H22&gt;0,'Orçamento-base'!H22,"")</f>
        <v>145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ESPONJA DE LIMPEZA</v>
      </c>
      <c r="E23" s="167">
        <f>IF('Orçamento-base'!H23&gt;0,'Orçamento-base'!H23,"")</f>
        <v>1050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HASTES DE COTONETES, CAIXAS COM 300 UNIDADES</v>
      </c>
      <c r="E24" s="167">
        <f>IF('Orçamento-base'!H24&gt;0,'Orçamento-base'!H24,"")</f>
        <v>110</v>
      </c>
      <c r="F24" s="106" t="str">
        <f>IF('Orçamento-base'!I24&gt;0,'Orçamento-base'!I24,"")</f>
        <v>cx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INSETICIDA CUPIM AEROSOL</v>
      </c>
      <c r="E25" s="167">
        <f>IF('Orçamento-base'!H25&gt;0,'Orçamento-base'!H25,"")</f>
        <v>85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LENÇOS UMEDECIDOS</v>
      </c>
      <c r="E26" s="167">
        <f>IF('Orçamento-base'!H26&gt;0,'Orçamento-base'!H26,"")</f>
        <v>170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 xml:space="preserve">LIMPA INOX CREMOSO  400G - </v>
      </c>
      <c r="E27" s="167">
        <f>IF('Orçamento-base'!H27&gt;0,'Orçamento-base'!H27,"")</f>
        <v>95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 xml:space="preserve">LIXEIRA TELADA EM AÇO, </v>
      </c>
      <c r="E28" s="167">
        <f>IF('Orçamento-base'!H28&gt;0,'Orçamento-base'!H28,"")</f>
        <v>55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 xml:space="preserve">LUVAS DE PROCEDIMENTO, TAMANHO P, M E G </v>
      </c>
      <c r="E29" s="167">
        <f>IF('Orçamento-base'!H29&gt;0,'Orçamento-base'!H29,"")</f>
        <v>40</v>
      </c>
      <c r="F29" s="106" t="str">
        <f>IF('Orçamento-base'!I29&gt;0,'Orçamento-base'!I29,"")</f>
        <v>cx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 xml:space="preserve">MANGUEIRA DE JARDIM </v>
      </c>
      <c r="E30" s="167">
        <f>IF('Orçamento-base'!H30&gt;0,'Orçamento-base'!H30,"")</f>
        <v>105</v>
      </c>
      <c r="F30" s="106" t="str">
        <f>IF('Orçamento-base'!I30&gt;0,'Orçamento-base'!I30,"")</f>
        <v>m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 xml:space="preserve">OLEO DE PEROBA </v>
      </c>
      <c r="E31" s="167">
        <f>IF('Orçamento-base'!H31&gt;0,'Orçamento-base'!H31,"")</f>
        <v>25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PANO MÁGICO</v>
      </c>
      <c r="E32" s="167">
        <f>IF('Orçamento-base'!H32&gt;0,'Orçamento-base'!H32,"")</f>
        <v>170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PANO MULTIUSO AZUL</v>
      </c>
      <c r="E33" s="167">
        <f>IF('Orçamento-base'!H33&gt;0,'Orçamento-base'!H33,"")</f>
        <v>25</v>
      </c>
      <c r="F33" s="106" t="str">
        <f>IF('Orçamento-base'!I33&gt;0,'Orçamento-base'!I33,"")</f>
        <v>rl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 xml:space="preserve">PAPEL HIGIÊNICO , PACOTE COM 4 </v>
      </c>
      <c r="E34" s="167">
        <f>IF('Orçamento-base'!H34&gt;0,'Orçamento-base'!H34,"")</f>
        <v>440</v>
      </c>
      <c r="F34" s="106" t="str">
        <f>IF('Orçamento-base'!I34&gt;0,'Orçamento-base'!I34,"")</f>
        <v>rl</v>
      </c>
      <c r="G34" s="114">
        <v>139.19999999999999</v>
      </c>
      <c r="H34" s="106">
        <f t="shared" si="0"/>
        <v>61248</v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PAPEL HIGIÊNICO, ROLÃO</v>
      </c>
      <c r="E35" s="167">
        <f>IF('Orçamento-base'!H35&gt;0,'Orçamento-base'!H35,"")</f>
        <v>40</v>
      </c>
      <c r="F35" s="106" t="str">
        <f>IF('Orçamento-base'!I35&gt;0,'Orçamento-base'!I35,"")</f>
        <v>fd</v>
      </c>
      <c r="G35" s="114">
        <v>9.9</v>
      </c>
      <c r="H35" s="106">
        <f t="shared" si="0"/>
        <v>396</v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PAPEL TOALHA INTERFOLHA</v>
      </c>
      <c r="E36" s="167">
        <f>IF('Orçamento-base'!H36&gt;0,'Orçamento-base'!H36,"")</f>
        <v>3200</v>
      </c>
      <c r="F36" s="106" t="str">
        <f>IF('Orçamento-base'!I36&gt;0,'Orçamento-base'!I36,"")</f>
        <v>fd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PRENDEDOR DE ROUPA</v>
      </c>
      <c r="E37" s="167">
        <f>IF('Orçamento-base'!H37&gt;0,'Orçamento-base'!H37,"")</f>
        <v>65</v>
      </c>
      <c r="F37" s="106" t="str">
        <f>IF('Orçamento-base'!I37&gt;0,'Orçamento-base'!I37,"")</f>
        <v>fd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>
        <f>'Orçamento-base'!B38</f>
        <v>27</v>
      </c>
      <c r="C38" s="111">
        <f>IF('Orçamento-base'!C38&gt;0,'Orçamento-base'!C38,"")</f>
        <v>27</v>
      </c>
      <c r="D38" s="106" t="str">
        <f>IF('Orçamento-base'!G38&gt;0,'Orçamento-base'!G38,"")</f>
        <v>RODO PARA LIMPEZA DE VIDROS</v>
      </c>
      <c r="E38" s="167">
        <f>IF('Orçamento-base'!H38&gt;0,'Orçamento-base'!H38,"")</f>
        <v>14</v>
      </c>
      <c r="F38" s="106" t="str">
        <f>IF('Orçamento-base'!I38&gt;0,'Orçamento-base'!I38,"")</f>
        <v>un</v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>
        <f>'Orçamento-base'!B39</f>
        <v>28</v>
      </c>
      <c r="C39" s="111">
        <f>IF('Orçamento-base'!C39&gt;0,'Orçamento-base'!C39,"")</f>
        <v>28</v>
      </c>
      <c r="D39" s="106" t="str">
        <f>IF('Orçamento-base'!G39&gt;0,'Orçamento-base'!G39,"")</f>
        <v xml:space="preserve">SABÃO EM PÓ 2KG </v>
      </c>
      <c r="E39" s="167">
        <f>IF('Orçamento-base'!H39&gt;0,'Orçamento-base'!H39,"")</f>
        <v>45</v>
      </c>
      <c r="F39" s="106" t="str">
        <f>IF('Orçamento-base'!I39&gt;0,'Orçamento-base'!I39,"")</f>
        <v>pac</v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>
        <f>'Orçamento-base'!B40</f>
        <v>29</v>
      </c>
      <c r="C40" s="111">
        <f>IF('Orçamento-base'!C40&gt;0,'Orçamento-base'!C40,"")</f>
        <v>29</v>
      </c>
      <c r="D40" s="106" t="str">
        <f>IF('Orçamento-base'!G40&gt;0,'Orçamento-base'!G40,"")</f>
        <v xml:space="preserve">SABÃO LÍQUIDO PH NEUTRO </v>
      </c>
      <c r="E40" s="167">
        <f>IF('Orçamento-base'!H40&gt;0,'Orçamento-base'!H40,"")</f>
        <v>70</v>
      </c>
      <c r="F40" s="106" t="str">
        <f>IF('Orçamento-base'!I40&gt;0,'Orçamento-base'!I40,"")</f>
        <v>un</v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>
        <f>'Orçamento-base'!B41</f>
        <v>30</v>
      </c>
      <c r="C41" s="111">
        <f>IF('Orçamento-base'!C41&gt;0,'Orçamento-base'!C41,"")</f>
        <v>30</v>
      </c>
      <c r="D41" s="106" t="str">
        <f>IF('Orçamento-base'!G41&gt;0,'Orçamento-base'!G41,"")</f>
        <v>SACO DE LIXO DE POLIETILENO, NA COR VERDE, 100 LITROS</v>
      </c>
      <c r="E41" s="167">
        <f>IF('Orçamento-base'!H41&gt;0,'Orçamento-base'!H41,"")</f>
        <v>20</v>
      </c>
      <c r="F41" s="106" t="str">
        <f>IF('Orçamento-base'!I41&gt;0,'Orçamento-base'!I41,"")</f>
        <v>pac</v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>
        <f>'Orçamento-base'!B42</f>
        <v>31</v>
      </c>
      <c r="C42" s="111">
        <f>IF('Orçamento-base'!C42&gt;0,'Orçamento-base'!C42,"")</f>
        <v>31</v>
      </c>
      <c r="D42" s="106" t="str">
        <f>IF('Orçamento-base'!G42&gt;0,'Orçamento-base'!G42,"")</f>
        <v xml:space="preserve">SACO DE LIXO REFORÇADO 200 LITROS </v>
      </c>
      <c r="E42" s="167">
        <f>IF('Orçamento-base'!H42&gt;0,'Orçamento-base'!H42,"")</f>
        <v>346</v>
      </c>
      <c r="F42" s="106" t="str">
        <f>IF('Orçamento-base'!I42&gt;0,'Orçamento-base'!I42,"")</f>
        <v>pac</v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>
        <f>'Orçamento-base'!B43</f>
        <v>32</v>
      </c>
      <c r="C43" s="111">
        <f>IF('Orçamento-base'!C43&gt;0,'Orçamento-base'!C43,"")</f>
        <v>32</v>
      </c>
      <c r="D43" s="106" t="str">
        <f>IF('Orçamento-base'!G43&gt;0,'Orçamento-base'!G43,"")</f>
        <v xml:space="preserve">VINAGRE BRANCO </v>
      </c>
      <c r="E43" s="167">
        <f>IF('Orçamento-base'!H43&gt;0,'Orçamento-base'!H43,"")</f>
        <v>135</v>
      </c>
      <c r="F43" s="106" t="str">
        <f>IF('Orçamento-base'!I43&gt;0,'Orçamento-base'!I43,"")</f>
        <v>un</v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>
        <f>'Orçamento-base'!B44</f>
        <v>33</v>
      </c>
      <c r="C44" s="111">
        <f>IF('Orçamento-base'!C44&gt;0,'Orçamento-base'!C44,"")</f>
        <v>33</v>
      </c>
      <c r="D44" s="106" t="str">
        <f>IF('Orçamento-base'!G44&gt;0,'Orçamento-base'!G44,"")</f>
        <v xml:space="preserve">VASSOURA NYLON </v>
      </c>
      <c r="E44" s="167">
        <f>IF('Orçamento-base'!H44&gt;0,'Orçamento-base'!H44,"")</f>
        <v>90</v>
      </c>
      <c r="F44" s="106" t="str">
        <f>IF('Orçamento-base'!I44&gt;0,'Orçamento-base'!I44,"")</f>
        <v>un</v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67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67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 t="str">
        <f>'Orçamento-base'!B54</f>
        <v/>
      </c>
      <c r="C54" s="111" t="str">
        <f>IF('Orçamento-base'!C54&gt;0,'Orçamento-base'!C54,"")</f>
        <v/>
      </c>
      <c r="D54" s="106" t="str">
        <f>IF('Orçamento-base'!G54&gt;0,'Orçamento-base'!G54,"")</f>
        <v/>
      </c>
      <c r="E54" s="167" t="str">
        <f>IF('Orçamento-base'!H54&gt;0,'Orçamento-base'!H54,"")</f>
        <v/>
      </c>
      <c r="F54" s="106" t="str">
        <f>IF('Orçamento-base'!I54&gt;0,'Orçamento-base'!I54,"")</f>
        <v/>
      </c>
      <c r="G54" s="114"/>
      <c r="H54" s="106" t="str">
        <f t="shared" si="0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 t="str">
        <f>'Orçamento-base'!B55</f>
        <v/>
      </c>
      <c r="C55" s="111" t="str">
        <f>IF('Orçamento-base'!C55&gt;0,'Orçamento-base'!C55,"")</f>
        <v/>
      </c>
      <c r="D55" s="106" t="str">
        <f>IF('Orçamento-base'!G55&gt;0,'Orçamento-base'!G55,"")</f>
        <v/>
      </c>
      <c r="E55" s="167" t="str">
        <f>IF('Orçamento-base'!H55&gt;0,'Orçamento-base'!H55,"")</f>
        <v/>
      </c>
      <c r="F55" s="106" t="str">
        <f>IF('Orçamento-base'!I55&gt;0,'Orçamento-base'!I55,"")</f>
        <v/>
      </c>
      <c r="G55" s="114"/>
      <c r="H55" s="106" t="str">
        <f t="shared" si="0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 t="str">
        <f>'Orçamento-base'!B56</f>
        <v/>
      </c>
      <c r="C56" s="111" t="str">
        <f>IF('Orçamento-base'!C56&gt;0,'Orçamento-base'!C56,"")</f>
        <v/>
      </c>
      <c r="D56" s="106" t="str">
        <f>IF('Orçamento-base'!G56&gt;0,'Orçamento-base'!G56,"")</f>
        <v/>
      </c>
      <c r="E56" s="167" t="str">
        <f>IF('Orçamento-base'!H56&gt;0,'Orçamento-base'!H56,"")</f>
        <v/>
      </c>
      <c r="F56" s="106" t="str">
        <f>IF('Orçamento-base'!I56&gt;0,'Orçamento-base'!I56,"")</f>
        <v/>
      </c>
      <c r="G56" s="114"/>
      <c r="H56" s="106" t="str">
        <f t="shared" si="0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 t="str">
        <f>'Orçamento-base'!B57</f>
        <v/>
      </c>
      <c r="C57" s="111" t="str">
        <f>IF('Orçamento-base'!C57&gt;0,'Orçamento-base'!C57,"")</f>
        <v/>
      </c>
      <c r="D57" s="106" t="str">
        <f>IF('Orçamento-base'!G57&gt;0,'Orçamento-base'!G57,"")</f>
        <v/>
      </c>
      <c r="E57" s="167" t="str">
        <f>IF('Orçamento-base'!H57&gt;0,'Orçamento-base'!H57,"")</f>
        <v/>
      </c>
      <c r="F57" s="106" t="str">
        <f>IF('Orçamento-base'!I57&gt;0,'Orçamento-base'!I57,"")</f>
        <v/>
      </c>
      <c r="G57" s="114"/>
      <c r="H57" s="106" t="str">
        <f t="shared" si="0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 t="str">
        <f>'Orçamento-base'!B58</f>
        <v/>
      </c>
      <c r="C58" s="111" t="str">
        <f>IF('Orçamento-base'!C58&gt;0,'Orçamento-base'!C58,"")</f>
        <v/>
      </c>
      <c r="D58" s="106" t="str">
        <f>IF('Orçamento-base'!G58&gt;0,'Orçamento-base'!G58,"")</f>
        <v/>
      </c>
      <c r="E58" s="167" t="str">
        <f>IF('Orçamento-base'!H58&gt;0,'Orçamento-base'!H58,"")</f>
        <v/>
      </c>
      <c r="F58" s="106" t="str">
        <f>IF('Orçamento-base'!I58&gt;0,'Orçamento-base'!I58,"")</f>
        <v/>
      </c>
      <c r="G58" s="114"/>
      <c r="H58" s="106" t="str">
        <f t="shared" si="0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 t="str">
        <f>'Orçamento-base'!B59</f>
        <v/>
      </c>
      <c r="C59" s="111" t="str">
        <f>IF('Orçamento-base'!C59&gt;0,'Orçamento-base'!C59,"")</f>
        <v/>
      </c>
      <c r="D59" s="106" t="str">
        <f>IF('Orçamento-base'!G59&gt;0,'Orçamento-base'!G59,"")</f>
        <v/>
      </c>
      <c r="E59" s="167" t="str">
        <f>IF('Orçamento-base'!H59&gt;0,'Orçamento-base'!H59,"")</f>
        <v/>
      </c>
      <c r="F59" s="106" t="str">
        <f>IF('Orçamento-base'!I59&gt;0,'Orçamento-base'!I59,"")</f>
        <v/>
      </c>
      <c r="G59" s="114"/>
      <c r="H59" s="106" t="str">
        <f t="shared" si="0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 t="str">
        <f>'Orçamento-base'!B60</f>
        <v/>
      </c>
      <c r="C60" s="111" t="str">
        <f>IF('Orçamento-base'!C60&gt;0,'Orçamento-base'!C60,"")</f>
        <v/>
      </c>
      <c r="D60" s="106" t="str">
        <f>IF('Orçamento-base'!G60&gt;0,'Orçamento-base'!G60,"")</f>
        <v/>
      </c>
      <c r="E60" s="167" t="str">
        <f>IF('Orçamento-base'!H60&gt;0,'Orçamento-base'!H60,"")</f>
        <v/>
      </c>
      <c r="F60" s="106" t="str">
        <f>IF('Orçamento-base'!I60&gt;0,'Orçamento-base'!I60,"")</f>
        <v/>
      </c>
      <c r="G60" s="114"/>
      <c r="H60" s="106" t="str">
        <f t="shared" si="0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 t="str">
        <f>'Orçamento-base'!B61</f>
        <v/>
      </c>
      <c r="C61" s="111" t="str">
        <f>IF('Orçamento-base'!C61&gt;0,'Orçamento-base'!C61,"")</f>
        <v/>
      </c>
      <c r="D61" s="106" t="str">
        <f>IF('Orçamento-base'!G61&gt;0,'Orçamento-base'!G61,"")</f>
        <v/>
      </c>
      <c r="E61" s="167" t="str">
        <f>IF('Orçamento-base'!H61&gt;0,'Orçamento-base'!H61,"")</f>
        <v/>
      </c>
      <c r="F61" s="106" t="str">
        <f>IF('Orçamento-base'!I61&gt;0,'Orçamento-base'!I61,"")</f>
        <v/>
      </c>
      <c r="G61" s="114"/>
      <c r="H61" s="106" t="str">
        <f t="shared" si="0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 t="str">
        <f>IF('Orçamento-base'!C62&gt;0,'Orçamento-base'!C62,"")</f>
        <v/>
      </c>
      <c r="D62" s="106" t="str">
        <f>IF('Orçamento-base'!G62&gt;0,'Orçamento-base'!G62,"")</f>
        <v/>
      </c>
      <c r="E62" s="167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0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 t="str">
        <f>'Orçamento-base'!B63</f>
        <v/>
      </c>
      <c r="C63" s="111" t="str">
        <f>IF('Orçamento-base'!C63&gt;0,'Orçamento-base'!C63,"")</f>
        <v/>
      </c>
      <c r="D63" s="106" t="str">
        <f>IF('Orçamento-base'!G63&gt;0,'Orçamento-base'!G63,"")</f>
        <v/>
      </c>
      <c r="E63" s="167" t="str">
        <f>IF('Orçamento-base'!H63&gt;0,'Orçamento-base'!H63,"")</f>
        <v/>
      </c>
      <c r="F63" s="106" t="str">
        <f>IF('Orçamento-base'!I63&gt;0,'Orçamento-base'!I63,"")</f>
        <v/>
      </c>
      <c r="G63" s="114"/>
      <c r="H63" s="106" t="str">
        <f t="shared" si="0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 t="str">
        <f>'Orçamento-base'!B64</f>
        <v/>
      </c>
      <c r="C64" s="111" t="str">
        <f>IF('Orçamento-base'!C64&gt;0,'Orçamento-base'!C64,"")</f>
        <v/>
      </c>
      <c r="D64" s="106" t="str">
        <f>IF('Orçamento-base'!G64&gt;0,'Orçamento-base'!G64,"")</f>
        <v/>
      </c>
      <c r="E64" s="167" t="str">
        <f>IF('Orçamento-base'!H64&gt;0,'Orçamento-base'!H64,"")</f>
        <v/>
      </c>
      <c r="F64" s="106" t="str">
        <f>IF('Orçamento-base'!I64&gt;0,'Orçamento-base'!I64,"")</f>
        <v/>
      </c>
      <c r="G64" s="114"/>
      <c r="H64" s="106" t="str">
        <f t="shared" si="0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 t="str">
        <f>'Orçamento-base'!B65</f>
        <v/>
      </c>
      <c r="C65" s="111" t="str">
        <f>IF('Orçamento-base'!C65&gt;0,'Orçamento-base'!C65,"")</f>
        <v/>
      </c>
      <c r="D65" s="106" t="str">
        <f>IF('Orçamento-base'!G65&gt;0,'Orçamento-base'!G65,"")</f>
        <v/>
      </c>
      <c r="E65" s="167" t="str">
        <f>IF('Orçamento-base'!H65&gt;0,'Orçamento-base'!H65,"")</f>
        <v/>
      </c>
      <c r="F65" s="106" t="str">
        <f>IF('Orçamento-base'!I65&gt;0,'Orçamento-base'!I65,"")</f>
        <v/>
      </c>
      <c r="G65" s="114"/>
      <c r="H65" s="106" t="str">
        <f t="shared" si="0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 t="str">
        <f>'Orçamento-base'!B66</f>
        <v/>
      </c>
      <c r="C66" s="111" t="str">
        <f>IF('Orçamento-base'!C66&gt;0,'Orçamento-base'!C66,"")</f>
        <v/>
      </c>
      <c r="D66" s="106" t="str">
        <f>IF('Orçamento-base'!G66&gt;0,'Orçamento-base'!G66,"")</f>
        <v/>
      </c>
      <c r="E66" s="167" t="str">
        <f>IF('Orçamento-base'!H66&gt;0,'Orçamento-base'!H66,"")</f>
        <v/>
      </c>
      <c r="F66" s="106" t="str">
        <f>IF('Orçamento-base'!I66&gt;0,'Orçamento-base'!I66,"")</f>
        <v/>
      </c>
      <c r="G66" s="114"/>
      <c r="H66" s="106" t="str">
        <f t="shared" si="0"/>
        <v/>
      </c>
      <c r="I66" s="98"/>
      <c r="J66" s="98"/>
      <c r="K66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D73" workbookViewId="0">
      <selection activeCell="I77" sqref="I77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2023-04-05T10:58:31Z</dcterms:modified>
</cp:coreProperties>
</file>