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TOMADA DE PREÇOS nº 001-22 Rua Bento Gonçalves - último trecho\planilha licitacon\"/>
    </mc:Choice>
  </mc:AlternateContent>
  <bookViews>
    <workbookView xWindow="0" yWindow="0" windowWidth="20490" windowHeight="7620" tabRatio="816" activeTab="2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6" l="1"/>
  <c r="C14" i="6"/>
  <c r="D14" i="6"/>
  <c r="E14" i="6"/>
  <c r="H14" i="6" s="1"/>
  <c r="F14" i="6"/>
  <c r="A15" i="6"/>
  <c r="C15" i="6"/>
  <c r="D15" i="6"/>
  <c r="E15" i="6"/>
  <c r="H15" i="6" s="1"/>
  <c r="F15" i="6"/>
  <c r="A16" i="6"/>
  <c r="C16" i="6"/>
  <c r="D16" i="6"/>
  <c r="E16" i="6"/>
  <c r="H16" i="6" s="1"/>
  <c r="F16" i="6"/>
  <c r="A17" i="6"/>
  <c r="C17" i="6"/>
  <c r="D17" i="6"/>
  <c r="E17" i="6"/>
  <c r="F17" i="6"/>
  <c r="H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C20" i="6"/>
  <c r="D20" i="6"/>
  <c r="E20" i="6"/>
  <c r="F20" i="6"/>
  <c r="H20" i="6"/>
  <c r="A21" i="6"/>
  <c r="C21" i="6"/>
  <c r="D21" i="6"/>
  <c r="E21" i="6"/>
  <c r="H21" i="6" s="1"/>
  <c r="F21" i="6"/>
  <c r="A22" i="6"/>
  <c r="C22" i="6"/>
  <c r="D22" i="6"/>
  <c r="E22" i="6"/>
  <c r="H22" i="6" s="1"/>
  <c r="F22" i="6"/>
  <c r="A23" i="6"/>
  <c r="C23" i="6"/>
  <c r="D23" i="6"/>
  <c r="E23" i="6"/>
  <c r="H23" i="6" s="1"/>
  <c r="F23" i="6"/>
  <c r="A24" i="6"/>
  <c r="C24" i="6"/>
  <c r="D24" i="6"/>
  <c r="E24" i="6"/>
  <c r="F24" i="6"/>
  <c r="H24" i="6"/>
  <c r="A25" i="6"/>
  <c r="C25" i="6"/>
  <c r="D25" i="6"/>
  <c r="E25" i="6"/>
  <c r="F25" i="6"/>
  <c r="H25" i="6"/>
  <c r="A26" i="6"/>
  <c r="C26" i="6"/>
  <c r="D26" i="6"/>
  <c r="E26" i="6"/>
  <c r="H26" i="6" s="1"/>
  <c r="F26" i="6"/>
  <c r="A27" i="6"/>
  <c r="C27" i="6"/>
  <c r="D27" i="6"/>
  <c r="E27" i="6"/>
  <c r="H27" i="6" s="1"/>
  <c r="F27" i="6"/>
  <c r="A28" i="6"/>
  <c r="C28" i="6"/>
  <c r="D28" i="6"/>
  <c r="E28" i="6"/>
  <c r="F28" i="6"/>
  <c r="H28" i="6"/>
  <c r="A29" i="6"/>
  <c r="C29" i="6"/>
  <c r="D29" i="6"/>
  <c r="E29" i="6"/>
  <c r="F29" i="6"/>
  <c r="H29" i="6"/>
  <c r="A30" i="6"/>
  <c r="C30" i="6"/>
  <c r="D30" i="6"/>
  <c r="E30" i="6"/>
  <c r="H30" i="6" s="1"/>
  <c r="F30" i="6"/>
  <c r="A31" i="6"/>
  <c r="C31" i="6"/>
  <c r="D31" i="6"/>
  <c r="E31" i="6"/>
  <c r="H31" i="6" s="1"/>
  <c r="F31" i="6"/>
  <c r="A32" i="6"/>
  <c r="C32" i="6"/>
  <c r="D32" i="6"/>
  <c r="E32" i="6"/>
  <c r="F32" i="6"/>
  <c r="H32" i="6"/>
  <c r="A33" i="6"/>
  <c r="C33" i="6"/>
  <c r="D33" i="6"/>
  <c r="E33" i="6"/>
  <c r="F33" i="6"/>
  <c r="H33" i="6"/>
  <c r="A34" i="6"/>
  <c r="C34" i="6"/>
  <c r="D34" i="6"/>
  <c r="E34" i="6"/>
  <c r="H34" i="6" s="1"/>
  <c r="F34" i="6"/>
  <c r="A35" i="6"/>
  <c r="C35" i="6"/>
  <c r="D35" i="6"/>
  <c r="E35" i="6"/>
  <c r="H35" i="6" s="1"/>
  <c r="F35" i="6"/>
  <c r="A36" i="6"/>
  <c r="C36" i="6"/>
  <c r="D36" i="6"/>
  <c r="E36" i="6"/>
  <c r="F36" i="6"/>
  <c r="H36" i="6"/>
  <c r="A37" i="6"/>
  <c r="C37" i="6"/>
  <c r="D37" i="6"/>
  <c r="E37" i="6"/>
  <c r="F37" i="6"/>
  <c r="H37" i="6"/>
  <c r="A38" i="6"/>
  <c r="C38" i="6"/>
  <c r="D38" i="6"/>
  <c r="E38" i="6"/>
  <c r="H38" i="6" s="1"/>
  <c r="F38" i="6"/>
  <c r="A39" i="6"/>
  <c r="C39" i="6"/>
  <c r="D39" i="6"/>
  <c r="E39" i="6"/>
  <c r="H39" i="6" s="1"/>
  <c r="F39" i="6"/>
  <c r="A40" i="6"/>
  <c r="C40" i="6"/>
  <c r="D40" i="6"/>
  <c r="E40" i="6"/>
  <c r="F40" i="6"/>
  <c r="H40" i="6"/>
  <c r="A41" i="6"/>
  <c r="C41" i="6"/>
  <c r="D41" i="6"/>
  <c r="E41" i="6"/>
  <c r="F41" i="6"/>
  <c r="H41" i="6"/>
  <c r="A42" i="6"/>
  <c r="C42" i="6"/>
  <c r="D42" i="6"/>
  <c r="E42" i="6"/>
  <c r="H42" i="6" s="1"/>
  <c r="F42" i="6"/>
  <c r="A43" i="6"/>
  <c r="C43" i="6"/>
  <c r="D43" i="6"/>
  <c r="E43" i="6"/>
  <c r="H43" i="6" s="1"/>
  <c r="F43" i="6"/>
  <c r="A44" i="6"/>
  <c r="C44" i="6"/>
  <c r="D44" i="6"/>
  <c r="E44" i="6"/>
  <c r="F44" i="6"/>
  <c r="H44" i="6"/>
  <c r="A45" i="6"/>
  <c r="C45" i="6"/>
  <c r="D45" i="6"/>
  <c r="E45" i="6"/>
  <c r="F45" i="6"/>
  <c r="H45" i="6"/>
  <c r="A46" i="6"/>
  <c r="C46" i="6"/>
  <c r="D46" i="6"/>
  <c r="E46" i="6"/>
  <c r="H46" i="6" s="1"/>
  <c r="F46" i="6"/>
  <c r="A47" i="6"/>
  <c r="C47" i="6"/>
  <c r="D47" i="6"/>
  <c r="E47" i="6"/>
  <c r="H47" i="6" s="1"/>
  <c r="F47" i="6"/>
  <c r="A48" i="6"/>
  <c r="C48" i="6"/>
  <c r="D48" i="6"/>
  <c r="E48" i="6"/>
  <c r="F48" i="6"/>
  <c r="H48" i="6"/>
  <c r="A49" i="6"/>
  <c r="C49" i="6"/>
  <c r="D49" i="6"/>
  <c r="E49" i="6"/>
  <c r="F49" i="6"/>
  <c r="H49" i="6"/>
  <c r="A50" i="6"/>
  <c r="C50" i="6"/>
  <c r="D50" i="6"/>
  <c r="E50" i="6"/>
  <c r="H50" i="6" s="1"/>
  <c r="F50" i="6"/>
  <c r="K14" i="3" l="1"/>
  <c r="O14" i="3"/>
  <c r="Q14" i="3"/>
  <c r="K17" i="3"/>
  <c r="K15" i="3" l="1"/>
  <c r="K16" i="3"/>
  <c r="K18" i="3"/>
  <c r="K19" i="3"/>
  <c r="B19" i="3" s="1"/>
  <c r="B19" i="6" s="1"/>
  <c r="K20" i="3"/>
  <c r="K21" i="3"/>
  <c r="K22" i="3"/>
  <c r="B22" i="3" s="1"/>
  <c r="B22" i="6" s="1"/>
  <c r="K23" i="3"/>
  <c r="K24" i="3"/>
  <c r="K25" i="3"/>
  <c r="K26" i="3"/>
  <c r="B26" i="3" s="1"/>
  <c r="B26" i="6" s="1"/>
  <c r="K27" i="3"/>
  <c r="K28" i="3"/>
  <c r="B28" i="3" s="1"/>
  <c r="B28" i="6" s="1"/>
  <c r="K29" i="3"/>
  <c r="K30" i="3"/>
  <c r="K31" i="3"/>
  <c r="K32" i="3"/>
  <c r="K33" i="3"/>
  <c r="K34" i="3"/>
  <c r="K35" i="3"/>
  <c r="K36" i="3"/>
  <c r="K37" i="3"/>
  <c r="K38" i="3"/>
  <c r="K39" i="3"/>
  <c r="K40" i="3"/>
  <c r="B40" i="3" s="1"/>
  <c r="B40" i="6" s="1"/>
  <c r="K41" i="3"/>
  <c r="K42" i="3"/>
  <c r="K43" i="3"/>
  <c r="K44" i="3"/>
  <c r="K45" i="3"/>
  <c r="K46" i="3"/>
  <c r="K47" i="3"/>
  <c r="K48" i="3"/>
  <c r="K49" i="3"/>
  <c r="B49" i="3" s="1"/>
  <c r="B49" i="6" s="1"/>
  <c r="K50" i="3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s="1"/>
  <c r="B14" i="3" s="1"/>
  <c r="B14" i="6" s="1"/>
  <c r="B15" i="3" l="1"/>
  <c r="E12" i="6"/>
  <c r="H12" i="6" s="1"/>
  <c r="B16" i="3" l="1"/>
  <c r="B16" i="6" s="1"/>
  <c r="B15" i="6"/>
  <c r="C5" i="6"/>
  <c r="C3" i="6"/>
  <c r="H2" i="6"/>
  <c r="F2" i="6"/>
  <c r="C2" i="6"/>
  <c r="K4" i="3"/>
  <c r="K2" i="3"/>
  <c r="C3" i="3"/>
  <c r="C4" i="3"/>
  <c r="C5" i="3"/>
  <c r="I2" i="3"/>
  <c r="C2" i="3"/>
  <c r="B17" i="3" l="1"/>
  <c r="B17" i="6" s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B18" i="6" s="1"/>
  <c r="E13" i="6"/>
  <c r="H13" i="6" s="1"/>
  <c r="O13" i="3"/>
  <c r="B20" i="3" l="1"/>
  <c r="B20" i="6" s="1"/>
  <c r="B21" i="3"/>
  <c r="B21" i="6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3" i="3" l="1"/>
  <c r="B24" i="3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3" i="6" l="1"/>
  <c r="B24" i="6"/>
  <c r="B25" i="3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7" i="3" l="1"/>
  <c r="B25" i="6"/>
  <c r="B13" i="6"/>
  <c r="B29" i="3" l="1"/>
  <c r="B27" i="6"/>
  <c r="B30" i="3" l="1"/>
  <c r="B29" i="6"/>
  <c r="B31" i="3" l="1"/>
  <c r="B30" i="6"/>
  <c r="B32" i="3" l="1"/>
  <c r="B31" i="6"/>
  <c r="B33" i="3" l="1"/>
  <c r="B32" i="6"/>
  <c r="B34" i="3" l="1"/>
  <c r="B33" i="6"/>
  <c r="B35" i="3" l="1"/>
  <c r="B34" i="6"/>
  <c r="B36" i="3" l="1"/>
  <c r="B35" i="6"/>
  <c r="B37" i="3" l="1"/>
  <c r="B36" i="6"/>
  <c r="B38" i="3" l="1"/>
  <c r="B37" i="6"/>
  <c r="B39" i="3" l="1"/>
  <c r="B38" i="6"/>
  <c r="B41" i="3" l="1"/>
  <c r="B39" i="6"/>
  <c r="B42" i="3" l="1"/>
  <c r="B41" i="6"/>
  <c r="B43" i="3" l="1"/>
  <c r="B42" i="6"/>
  <c r="B44" i="3" l="1"/>
  <c r="B43" i="6"/>
  <c r="B45" i="3" l="1"/>
  <c r="B44" i="6"/>
  <c r="B46" i="3" l="1"/>
  <c r="B45" i="6"/>
  <c r="B47" i="3" l="1"/>
  <c r="B46" i="6"/>
  <c r="B48" i="3" l="1"/>
  <c r="B47" i="6"/>
  <c r="B50" i="3" l="1"/>
  <c r="B48" i="6"/>
  <c r="B50" i="6" l="1"/>
  <c r="C6" i="6" s="1"/>
  <c r="B7" i="2" s="1"/>
  <c r="B8" i="2"/>
  <c r="C6" i="3"/>
  <c r="B6" i="2" s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<sst xmlns="http://schemas.openxmlformats.org/spreadsheetml/2006/main" count="15252" uniqueCount="4078">
  <si>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</si>
  <si>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</si>
  <si>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</si>
  <si>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</si>
  <si>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</si>
  <si>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</si>
  <si>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</si>
  <si>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</si>
  <si>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</si>
  <si>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</si>
  <si>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</si>
  <si>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</si>
  <si>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</si>
  <si>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</si>
  <si>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</si>
  <si>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</si>
  <si>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</si>
  <si>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</si>
  <si>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</si>
  <si>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</si>
  <si>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</si>
  <si>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</si>
  <si>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</si>
  <si>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</si>
  <si>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</si>
  <si>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</si>
  <si>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</si>
  <si>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</si>
  <si>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</si>
  <si>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</si>
  <si>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</si>
  <si>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</si>
  <si>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</si>
  <si>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</si>
  <si>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</si>
  <si>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</si>
  <si>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</si>
  <si>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</si>
  <si>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</si>
  <si>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</si>
  <si>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</si>
  <si>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</si>
  <si>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</si>
  <si>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</si>
  <si>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</si>
  <si>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</si>
  <si>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</si>
  <si>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</si>
  <si>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</si>
  <si>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</si>
  <si>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</si>
  <si>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</si>
  <si>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</si>
  <si>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</si>
  <si>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</si>
  <si>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</si>
  <si>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</si>
  <si>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</si>
  <si>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</si>
  <si>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</si>
  <si>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</si>
  <si>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</si>
  <si>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</si>
  <si>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</si>
  <si>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</si>
  <si>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</si>
  <si>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</si>
  <si>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</si>
  <si>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</si>
  <si>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</si>
  <si>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</si>
  <si>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</si>
  <si>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</si>
  <si>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</si>
  <si>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</si>
  <si>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</si>
  <si>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</si>
  <si>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</si>
  <si>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</si>
  <si>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</si>
  <si>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</si>
  <si>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</si>
  <si>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</si>
  <si>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</si>
  <si>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</si>
  <si>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</si>
  <si>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</si>
  <si>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</si>
  <si>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</si>
  <si>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</si>
  <si>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</si>
  <si>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</si>
  <si>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</si>
  <si>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</si>
  <si>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</si>
  <si>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</si>
  <si>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</si>
  <si>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</si>
  <si>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</si>
  <si>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</si>
  <si>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</si>
  <si>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</si>
  <si>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</si>
  <si>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</si>
  <si>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</si>
  <si>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</si>
  <si>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</si>
  <si>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</si>
  <si>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</si>
  <si>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</si>
  <si>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</si>
  <si>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</si>
  <si>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</si>
  <si>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</si>
  <si>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</si>
  <si>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</si>
  <si>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</si>
  <si>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</si>
  <si>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</si>
  <si>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</si>
  <si>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</si>
  <si>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</si>
  <si>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</si>
  <si>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</si>
  <si>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</si>
  <si>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</si>
  <si>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</si>
  <si>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</si>
  <si>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</si>
  <si>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</si>
  <si>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</si>
  <si>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</si>
  <si>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</si>
  <si>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</si>
  <si>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</si>
  <si>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</si>
  <si>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</si>
  <si>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</si>
  <si>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</si>
  <si>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</si>
  <si>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</si>
  <si>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</si>
  <si>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</si>
  <si>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</si>
  <si>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</si>
  <si>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</si>
  <si>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</si>
  <si>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</si>
  <si>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</si>
  <si>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</si>
  <si>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</si>
  <si>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</si>
  <si>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</si>
  <si>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</si>
  <si>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</si>
  <si>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</si>
  <si>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</si>
  <si>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</si>
  <si>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</si>
  <si>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</si>
  <si>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</si>
  <si>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</si>
  <si>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</si>
  <si>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</si>
  <si>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</si>
  <si>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</si>
  <si>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</si>
  <si>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</si>
  <si>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</si>
  <si>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</si>
  <si>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</si>
  <si>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</si>
  <si>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</si>
  <si>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</si>
  <si>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</si>
  <si>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</si>
  <si>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</si>
  <si>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</si>
  <si>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</si>
  <si>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</si>
  <si>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</si>
  <si>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</si>
  <si>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</si>
  <si>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</si>
  <si>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</si>
  <si>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</si>
  <si>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</si>
  <si>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</si>
  <si>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</si>
  <si>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</si>
  <si>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</si>
  <si>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</si>
  <si>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</si>
  <si>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</si>
  <si>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</si>
  <si>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</si>
  <si>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</si>
  <si>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</si>
  <si>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</si>
  <si>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</si>
  <si>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</si>
  <si>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</si>
  <si>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</si>
  <si>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</si>
  <si>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</si>
  <si>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</si>
  <si>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</si>
  <si>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</si>
  <si>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</si>
  <si>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</si>
  <si>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</si>
  <si>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</si>
  <si>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</si>
  <si>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</si>
  <si>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</si>
  <si>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</si>
  <si>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</si>
  <si>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</si>
  <si>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</si>
  <si>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</si>
  <si>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</si>
  <si>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</si>
  <si>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</si>
  <si>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</si>
  <si>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</si>
  <si>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</si>
  <si>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</si>
  <si>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</si>
  <si>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</si>
  <si>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</si>
  <si>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</si>
  <si>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</si>
  <si>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</si>
  <si>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</si>
  <si>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</si>
  <si>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</si>
  <si>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</si>
  <si>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</si>
  <si>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</si>
  <si>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</si>
  <si>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</si>
  <si>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</si>
  <si>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</si>
  <si>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</si>
  <si>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</si>
  <si>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</si>
  <si>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</si>
  <si>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</si>
  <si>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</si>
  <si>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</si>
  <si>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</si>
  <si>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</si>
  <si>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</si>
  <si>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</si>
  <si>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</si>
  <si>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</si>
  <si>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</si>
  <si>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</si>
  <si>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</si>
  <si>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</si>
  <si>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</si>
  <si>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</si>
  <si>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</si>
  <si>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</si>
  <si>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</si>
  <si>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</si>
  <si>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</si>
  <si>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</si>
  <si>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</si>
  <si>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</si>
  <si>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</si>
  <si>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</si>
  <si>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</si>
  <si>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</si>
  <si>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</si>
  <si>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</si>
  <si>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</si>
  <si>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</si>
  <si>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</si>
  <si>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</si>
  <si>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</si>
  <si>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</si>
  <si>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</si>
  <si>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</si>
  <si>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</si>
  <si>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</si>
  <si>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</si>
  <si>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</si>
  <si>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</si>
  <si>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</si>
  <si>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</si>
  <si>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</si>
  <si>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</si>
  <si>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</si>
  <si>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</si>
  <si>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</si>
  <si>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</si>
  <si>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</si>
  <si>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</si>
  <si>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</si>
  <si>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</si>
  <si>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</si>
  <si>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</si>
  <si>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</si>
  <si>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</si>
  <si>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</si>
  <si>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</si>
  <si>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</si>
  <si>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</si>
  <si>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</si>
  <si>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</si>
  <si>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</si>
  <si>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</si>
  <si>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</si>
  <si>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</si>
  <si>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</si>
  <si>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</si>
  <si>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</si>
  <si>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</si>
  <si>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</si>
  <si>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</si>
  <si>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</si>
  <si>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</si>
  <si>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</si>
  <si>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</si>
  <si>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</si>
  <si>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</si>
  <si>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</si>
  <si>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</si>
  <si>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</si>
  <si>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</si>
  <si>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</si>
  <si>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</si>
  <si>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</si>
  <si>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</si>
  <si>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</si>
  <si>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</si>
  <si>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</si>
  <si>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</si>
  <si>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</si>
  <si>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</si>
  <si>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</si>
  <si>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</si>
  <si>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</si>
  <si>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</si>
  <si>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</si>
  <si>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</si>
  <si>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</si>
  <si>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</si>
  <si>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</si>
  <si>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</si>
  <si>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</si>
  <si>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</si>
  <si>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</si>
  <si>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</si>
  <si>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</si>
  <si>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</si>
  <si>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</si>
  <si>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</si>
  <si>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</si>
  <si>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</si>
  <si>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</si>
  <si>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</si>
  <si>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</si>
  <si>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</si>
  <si>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</si>
  <si>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</si>
  <si>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</si>
  <si>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</si>
  <si>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</si>
  <si>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</si>
  <si>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</si>
  <si>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</si>
  <si>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</si>
  <si>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</si>
  <si>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</si>
  <si>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</si>
  <si>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</si>
  <si>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</si>
  <si>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</si>
  <si>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</si>
  <si>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</si>
  <si>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</si>
  <si>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</si>
  <si>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</si>
  <si>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</si>
  <si>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</si>
  <si>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</si>
  <si>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</si>
  <si>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</si>
  <si>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</si>
  <si>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</si>
  <si>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</si>
  <si>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</si>
  <si>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</si>
  <si>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</si>
  <si>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</si>
  <si>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</si>
  <si>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</si>
  <si>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</si>
  <si>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</si>
  <si>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</si>
  <si>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</si>
  <si>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</si>
  <si>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</si>
  <si>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</si>
  <si>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</si>
  <si>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</si>
  <si>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</si>
  <si>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</si>
  <si>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</si>
  <si>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</si>
  <si>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</si>
  <si>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</si>
  <si>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</si>
  <si>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</si>
  <si>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</si>
  <si>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</si>
  <si>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</si>
  <si>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</si>
  <si>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</si>
  <si>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</si>
  <si>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</si>
  <si>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</si>
  <si>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</si>
  <si>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</si>
  <si>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</si>
  <si>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</si>
  <si>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</si>
  <si>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</si>
  <si>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</si>
  <si>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</si>
  <si>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</si>
  <si>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</si>
  <si>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</si>
  <si>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</si>
  <si>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</si>
  <si>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</si>
  <si>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</si>
  <si>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</si>
  <si>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</si>
  <si>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</si>
  <si>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</si>
  <si>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</si>
  <si>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</si>
  <si>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</si>
  <si>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</si>
  <si>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</si>
  <si>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</si>
  <si>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</si>
  <si>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</si>
  <si>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</si>
  <si>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</si>
  <si>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</si>
  <si>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</si>
  <si>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</si>
  <si>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</si>
  <si>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</si>
  <si>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</si>
  <si>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</si>
  <si>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</si>
  <si>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</si>
  <si>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</si>
  <si>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</si>
  <si>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</si>
  <si>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</si>
  <si>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</si>
  <si>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</si>
  <si>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</si>
  <si>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</si>
  <si>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</si>
  <si>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</si>
  <si>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</si>
  <si>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</si>
  <si>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</si>
  <si>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</si>
  <si>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</si>
  <si>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</si>
  <si>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</si>
  <si>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</si>
  <si>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</si>
  <si>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</si>
  <si>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</si>
  <si>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</si>
  <si>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</si>
  <si>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</si>
  <si>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</si>
  <si>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</si>
  <si>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</si>
  <si>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</si>
  <si>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</si>
  <si>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</si>
  <si>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</si>
  <si>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</si>
  <si>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</si>
  <si>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</si>
  <si>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</si>
  <si>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</si>
  <si>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</si>
  <si>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</si>
  <si>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</si>
  <si>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</si>
  <si>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</si>
  <si>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</si>
  <si>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</si>
  <si>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</si>
  <si>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</si>
  <si>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</si>
  <si>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</si>
  <si>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</si>
  <si>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</si>
  <si>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</si>
  <si>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</si>
  <si>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</si>
  <si>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</si>
  <si>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</si>
  <si>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</si>
  <si>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</si>
  <si>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</si>
  <si>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</si>
  <si>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</si>
  <si>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</si>
  <si>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</si>
  <si>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</si>
  <si>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</si>
  <si>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</si>
  <si>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</si>
  <si>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</si>
  <si>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</si>
  <si>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</si>
  <si>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</si>
  <si>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</si>
  <si>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</si>
  <si>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</si>
  <si>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</si>
  <si>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</si>
  <si>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</si>
  <si>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</si>
  <si>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</si>
  <si>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</si>
  <si>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</si>
  <si>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</si>
  <si>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</si>
  <si>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</si>
  <si>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</si>
  <si>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</si>
  <si>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</si>
  <si>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</si>
  <si>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</si>
  <si>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</si>
  <si>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</si>
  <si>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</si>
  <si>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</si>
  <si>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</si>
  <si>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</si>
  <si>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</si>
  <si>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</si>
  <si>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</si>
  <si>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</si>
  <si>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</si>
  <si>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</si>
  <si>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</si>
  <si>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</si>
  <si>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</si>
  <si>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</si>
  <si>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</si>
  <si>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</si>
  <si>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</si>
  <si>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</si>
  <si>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</si>
  <si>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</si>
  <si>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</si>
  <si>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</si>
  <si>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</si>
  <si>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</si>
  <si>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</si>
  <si>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</si>
  <si>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</si>
  <si>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</si>
  <si>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</si>
  <si>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</si>
  <si>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</si>
  <si>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</si>
  <si>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</si>
  <si>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</si>
  <si>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</si>
  <si>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</si>
  <si>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</si>
  <si>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</si>
  <si>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</si>
  <si>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</si>
  <si>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</si>
  <si>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</si>
  <si>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</si>
  <si>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</si>
  <si>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</si>
  <si>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</si>
  <si>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</si>
  <si>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</si>
  <si>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</si>
  <si>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</si>
  <si>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</si>
  <si>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</si>
  <si>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</si>
  <si>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</si>
  <si>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</si>
  <si>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</si>
  <si>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</si>
  <si>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</si>
  <si>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</si>
  <si>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</si>
  <si>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</si>
  <si>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</si>
  <si>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</si>
  <si>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</si>
  <si>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</si>
  <si>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</si>
  <si>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</si>
  <si>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</si>
  <si>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</si>
  <si>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</si>
  <si>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</si>
  <si>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</si>
  <si>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</si>
  <si>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</si>
  <si>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</si>
  <si>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</si>
  <si>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</si>
  <si>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</si>
  <si>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</si>
  <si>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</si>
  <si>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</si>
  <si>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</si>
  <si>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</si>
  <si>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</si>
  <si>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</si>
  <si>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</si>
  <si>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</si>
  <si>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</si>
  <si>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</si>
  <si>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</si>
  <si>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</si>
  <si>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</si>
  <si>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</si>
  <si>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</si>
  <si>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</si>
  <si>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</si>
  <si>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</si>
  <si>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</si>
  <si>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</si>
  <si>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</si>
  <si>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</si>
  <si>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</si>
  <si>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</si>
  <si>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</si>
  <si>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</si>
  <si>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</si>
  <si>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</si>
  <si>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</si>
  <si>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</si>
  <si>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</si>
  <si>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</si>
  <si>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</si>
  <si>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</si>
  <si>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</si>
  <si>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</si>
  <si>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</si>
  <si>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</si>
  <si>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</si>
  <si>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</si>
  <si>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</si>
  <si>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</si>
  <si>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</si>
  <si>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</si>
  <si>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</si>
  <si>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</si>
  <si>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</si>
  <si>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</si>
  <si>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</si>
  <si>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</si>
  <si>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</si>
  <si>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</si>
  <si>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</si>
  <si>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</si>
  <si>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</si>
  <si>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</si>
  <si>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</si>
  <si>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</si>
  <si>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</si>
  <si>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</si>
  <si>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</si>
  <si>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</si>
  <si>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</si>
  <si>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</si>
  <si>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</si>
  <si>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</si>
  <si>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</si>
  <si>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</si>
  <si>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</si>
  <si>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</si>
  <si>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</si>
  <si>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</si>
  <si>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</si>
  <si>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</si>
  <si>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</si>
  <si>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</si>
  <si>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</si>
  <si>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</si>
  <si>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</si>
  <si>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</si>
  <si>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</si>
  <si>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</si>
  <si>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</si>
  <si>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</si>
  <si>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</si>
  <si>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</si>
  <si>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</si>
  <si>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</si>
  <si>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</si>
  <si>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</si>
  <si>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</si>
  <si>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</si>
  <si>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</si>
  <si>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</si>
  <si>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</si>
  <si>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</si>
  <si>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</si>
  <si>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</si>
  <si>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</si>
  <si>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</si>
  <si>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</si>
  <si>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</si>
  <si>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</si>
  <si>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</si>
  <si>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</si>
  <si>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</si>
  <si>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</si>
  <si>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</si>
  <si>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</si>
  <si>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</si>
  <si>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</si>
  <si>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</si>
  <si>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</si>
  <si>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</si>
  <si>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</si>
  <si>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</si>
  <si>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</si>
  <si>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</si>
  <si>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</si>
  <si>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</si>
  <si>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</si>
  <si>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</si>
  <si>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</si>
  <si>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</si>
  <si>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</si>
  <si>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</si>
  <si>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</si>
  <si>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</si>
  <si>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</si>
  <si>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</si>
  <si>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</si>
  <si>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</si>
  <si>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</si>
  <si>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</si>
  <si>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</si>
  <si>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</si>
  <si>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</si>
  <si>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</si>
  <si>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</si>
  <si>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</si>
  <si>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</si>
  <si>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</si>
  <si>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</si>
  <si>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</si>
  <si>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</si>
  <si>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</si>
  <si>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</si>
  <si>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</si>
  <si>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</si>
  <si>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</si>
  <si>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</si>
  <si>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</si>
  <si>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</si>
  <si>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</si>
  <si>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</si>
  <si>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</si>
  <si>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</si>
  <si>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</si>
  <si>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</si>
  <si>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</si>
  <si>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</si>
  <si>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</si>
  <si>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</si>
  <si>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</si>
  <si>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</si>
  <si>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</si>
  <si>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</si>
  <si>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</si>
  <si>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</si>
  <si>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</si>
  <si>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</si>
  <si>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</si>
  <si>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</si>
  <si>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</si>
  <si>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</si>
  <si>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</si>
  <si>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</si>
  <si>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</si>
  <si>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</si>
  <si>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</si>
  <si>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</si>
  <si>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</si>
  <si>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</si>
  <si>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</si>
  <si>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</si>
  <si>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</si>
  <si>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</si>
  <si>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</si>
  <si>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</si>
  <si>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</si>
  <si>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</si>
  <si>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</si>
  <si>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</si>
  <si>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</si>
  <si>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</si>
  <si>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</si>
  <si>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</si>
  <si>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</si>
  <si>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</si>
  <si>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</si>
  <si>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</si>
  <si>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</si>
  <si>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</si>
  <si>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</si>
  <si>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</si>
  <si>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</si>
  <si>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</si>
  <si>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</si>
  <si>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</si>
  <si>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</si>
  <si>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</si>
  <si>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</si>
  <si>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</si>
  <si>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</si>
  <si>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</si>
  <si>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</si>
  <si>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</si>
  <si>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</si>
  <si>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</si>
  <si>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</si>
  <si>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</si>
  <si>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</si>
  <si>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</si>
  <si>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</si>
  <si>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</si>
  <si>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</si>
  <si>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</si>
  <si>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</si>
  <si>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</si>
  <si>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</si>
  <si>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</si>
  <si>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</si>
  <si>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</si>
  <si>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</si>
  <si>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</si>
  <si>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</si>
  <si>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</si>
  <si>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</si>
  <si>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</si>
  <si>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</si>
  <si>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</si>
  <si>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</si>
  <si>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</si>
  <si>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</si>
  <si>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</si>
  <si>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</si>
  <si>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</si>
  <si>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</si>
  <si>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</si>
  <si>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</si>
  <si>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</si>
  <si>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</si>
  <si>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</si>
  <si>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</si>
  <si>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</si>
  <si>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</si>
  <si>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</si>
  <si>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</si>
  <si>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</si>
  <si>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</si>
  <si>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</si>
  <si>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</si>
  <si>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</si>
  <si>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</si>
  <si>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</si>
  <si>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</si>
  <si>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</si>
  <si>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</si>
  <si>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</si>
  <si>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</si>
  <si>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</si>
  <si>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</si>
  <si>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</si>
  <si>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</si>
  <si>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</si>
  <si>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</si>
  <si>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</si>
  <si>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</si>
  <si>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</si>
  <si>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</si>
  <si>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</si>
  <si>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</si>
  <si>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</si>
  <si>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</si>
  <si>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</si>
  <si>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</si>
  <si>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</si>
  <si>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</si>
  <si>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</si>
  <si>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</si>
  <si>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</si>
  <si>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</si>
  <si>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</si>
  <si>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</si>
  <si>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</si>
  <si>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</si>
  <si>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</si>
  <si>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</si>
  <si>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</si>
  <si>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</si>
  <si>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</si>
  <si>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</si>
  <si>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</si>
  <si>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</si>
  <si>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</si>
  <si>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</si>
  <si>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</si>
  <si>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</si>
  <si>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</si>
  <si>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</si>
  <si>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</si>
  <si>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</si>
  <si>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</si>
  <si>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</si>
  <si>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</si>
  <si>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</si>
  <si>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</si>
  <si>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</si>
  <si>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</si>
  <si>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</si>
  <si>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</si>
  <si>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</si>
  <si>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</si>
  <si>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</si>
  <si>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</si>
  <si>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</si>
  <si>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</si>
  <si>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</si>
  <si>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</si>
  <si>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</si>
  <si>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</si>
  <si>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</si>
  <si>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</si>
  <si>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</si>
  <si>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</si>
  <si>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</si>
  <si>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</si>
  <si>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</si>
  <si>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</si>
  <si>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</si>
  <si>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</si>
  <si>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</si>
  <si>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</si>
  <si>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</si>
  <si>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</si>
  <si>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</si>
  <si>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</si>
  <si>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</si>
  <si>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</si>
  <si>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</si>
  <si>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</si>
  <si>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</si>
  <si>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</si>
  <si>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</si>
  <si>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</si>
  <si>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</si>
  <si>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</si>
  <si>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</si>
  <si>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</si>
  <si>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</si>
  <si>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</si>
  <si>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</si>
  <si>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</si>
  <si>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</si>
  <si>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</si>
  <si>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</si>
  <si>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</si>
  <si>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</si>
  <si>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</si>
  <si>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</si>
  <si>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</si>
  <si>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</si>
  <si>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</si>
  <si>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</si>
  <si>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</si>
  <si>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</si>
  <si>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</si>
  <si>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</si>
  <si>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</si>
  <si>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</si>
  <si>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</si>
  <si>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</si>
  <si>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</si>
  <si>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</si>
  <si>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</si>
  <si>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</si>
  <si>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</si>
  <si>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</si>
  <si>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</si>
  <si>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</si>
  <si>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</si>
  <si>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</si>
  <si>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</si>
  <si>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</si>
  <si>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</si>
  <si>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</si>
  <si>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</si>
  <si>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</si>
  <si>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</si>
  <si>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</si>
  <si>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</si>
  <si>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</si>
  <si>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</si>
  <si>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</si>
  <si>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</si>
  <si>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</si>
  <si>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</si>
  <si>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</si>
  <si>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</si>
  <si>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</si>
  <si>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</si>
  <si>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</si>
  <si>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</si>
  <si>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</si>
  <si>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</si>
  <si>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</si>
  <si>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</si>
  <si>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</si>
  <si>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</si>
  <si>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</si>
  <si>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</si>
  <si>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</si>
  <si>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</si>
  <si>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</si>
  <si>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</si>
  <si>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</si>
  <si>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</si>
  <si>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</si>
  <si>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</si>
  <si>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</si>
  <si>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</si>
  <si>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</si>
  <si>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</si>
  <si>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</si>
  <si>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</si>
  <si>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</si>
  <si>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</si>
  <si>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</si>
  <si>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</si>
  <si>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</si>
  <si>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</si>
  <si>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</si>
  <si>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</si>
  <si>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</si>
  <si>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</si>
  <si>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</si>
  <si>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</si>
  <si>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</si>
  <si>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</si>
  <si>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</si>
  <si>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</si>
  <si>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</si>
  <si>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</si>
  <si>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</si>
  <si>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</si>
  <si>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</si>
  <si>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</si>
  <si>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</si>
  <si>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</si>
  <si>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</si>
  <si>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</si>
  <si>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</si>
  <si>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</si>
  <si>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</si>
  <si>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</si>
  <si>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</si>
  <si>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</si>
  <si>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</si>
  <si>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</si>
  <si>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</si>
  <si>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</si>
  <si>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</si>
  <si>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</si>
  <si>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</si>
  <si>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</si>
  <si>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</si>
  <si>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</si>
  <si>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</si>
  <si>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</si>
  <si>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</si>
  <si>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</si>
  <si>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</si>
  <si>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</si>
  <si>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</si>
  <si>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</si>
  <si>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</si>
  <si>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</si>
  <si>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</si>
  <si>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</si>
  <si>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</si>
  <si>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</si>
  <si>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</si>
  <si>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</si>
  <si>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</si>
  <si>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</si>
  <si>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</si>
  <si>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</si>
  <si>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</si>
  <si>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</si>
  <si>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</si>
  <si>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</si>
  <si>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</si>
  <si>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</si>
  <si>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</si>
  <si>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</si>
  <si>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</si>
  <si>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</si>
  <si>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</si>
  <si>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</si>
  <si>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</si>
  <si>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</si>
  <si>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</si>
  <si>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</si>
  <si>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</si>
  <si>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</si>
  <si>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</si>
  <si>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</si>
  <si>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</si>
  <si>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</si>
  <si>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</si>
  <si>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</si>
  <si>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</si>
  <si>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</si>
  <si>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</si>
  <si>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</si>
  <si>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</si>
  <si>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</si>
  <si>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</si>
  <si>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</si>
  <si>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</si>
  <si>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</si>
  <si>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</si>
  <si>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</si>
  <si>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</si>
  <si>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</si>
  <si>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</si>
  <si>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</si>
  <si>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</si>
  <si>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</si>
  <si>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</si>
  <si>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</si>
  <si>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</si>
  <si>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</si>
  <si>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</si>
  <si>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</si>
  <si>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</si>
  <si>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</si>
  <si>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</si>
  <si>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</si>
  <si>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</si>
  <si>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</si>
  <si>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</si>
  <si>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</si>
  <si>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</si>
  <si>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</si>
  <si>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</si>
  <si>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</si>
  <si>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</si>
  <si>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</si>
  <si>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</si>
  <si>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</si>
  <si>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</si>
  <si>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</si>
  <si>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</si>
  <si>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</si>
  <si>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</si>
  <si>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</si>
  <si>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</si>
  <si>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</si>
  <si>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</si>
  <si>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</si>
  <si>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</si>
  <si>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</si>
  <si>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</si>
  <si>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</si>
  <si>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</si>
  <si>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</si>
  <si>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</si>
  <si>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</si>
  <si>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</si>
  <si>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</si>
  <si>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</si>
  <si>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</si>
  <si>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</si>
  <si>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</si>
  <si>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</si>
  <si>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</si>
  <si>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</si>
  <si>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</si>
  <si>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</si>
  <si>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</si>
  <si>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</si>
  <si>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</si>
  <si>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</si>
  <si>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</si>
  <si>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</si>
  <si>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</si>
  <si>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</si>
  <si>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</si>
  <si>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</si>
  <si>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</si>
  <si>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</si>
  <si>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</si>
  <si>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</si>
  <si>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</si>
  <si>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</si>
  <si>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</si>
  <si>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</si>
  <si>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</si>
  <si>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</si>
  <si>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</si>
  <si>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</si>
  <si>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</si>
  <si>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</si>
  <si>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</si>
  <si>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</si>
  <si>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</si>
  <si>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</si>
  <si>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</si>
  <si>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</si>
  <si>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</si>
  <si>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</si>
  <si>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</si>
  <si>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</si>
  <si>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</si>
  <si>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</si>
  <si>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</si>
  <si>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</si>
  <si>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</si>
  <si>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</si>
  <si>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</si>
  <si>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</si>
  <si>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</si>
  <si>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</si>
  <si>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</si>
  <si>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</si>
  <si>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</si>
  <si>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</si>
  <si>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</si>
  <si>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</si>
  <si>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</si>
  <si>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</si>
  <si>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</si>
  <si>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</si>
  <si>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</si>
  <si>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</si>
  <si>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</si>
  <si>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</si>
  <si>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</si>
  <si>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</si>
  <si>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</si>
  <si>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</si>
  <si>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</si>
  <si>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</si>
  <si>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</si>
  <si>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</si>
  <si>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</si>
  <si>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</si>
  <si>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</si>
  <si>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</si>
  <si>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</si>
  <si>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</si>
  <si>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</si>
  <si>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</si>
  <si>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</si>
  <si>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</si>
  <si>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</si>
  <si>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</si>
  <si>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</si>
  <si>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</si>
  <si>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</si>
  <si>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</si>
  <si>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</si>
  <si>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</si>
  <si>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</si>
  <si>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</si>
  <si>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</si>
  <si>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</si>
  <si>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</si>
  <si>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</si>
  <si>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</si>
  <si>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</si>
  <si>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</si>
  <si>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</si>
  <si>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</si>
  <si>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</si>
  <si>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</si>
  <si>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</si>
  <si>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</si>
  <si>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</si>
  <si>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</si>
  <si>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</si>
  <si>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</si>
  <si>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</si>
  <si>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</si>
  <si>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</si>
  <si>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</si>
  <si>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</si>
  <si>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</si>
  <si>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</si>
  <si>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</si>
  <si>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</si>
  <si>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</si>
  <si>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</si>
  <si>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</si>
  <si>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</si>
  <si>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</si>
  <si>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</si>
  <si>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</si>
  <si>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</si>
  <si>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</si>
  <si>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</si>
  <si>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</si>
  <si>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</si>
  <si>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</si>
  <si>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</si>
  <si>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</si>
  <si>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</si>
  <si>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</si>
  <si>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</si>
  <si>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</si>
  <si>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</si>
  <si>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</si>
  <si>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</si>
  <si>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</si>
  <si>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</si>
  <si>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</si>
  <si>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</si>
  <si>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</si>
  <si>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</si>
  <si>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</si>
  <si>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</si>
  <si>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</si>
  <si>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</si>
  <si>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</si>
  <si>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</si>
  <si>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</si>
  <si>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</si>
  <si>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</si>
  <si>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</si>
  <si>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</si>
  <si>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</si>
  <si>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</si>
  <si>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</si>
  <si>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</si>
  <si>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</si>
  <si>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</si>
  <si>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</si>
  <si>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</si>
  <si>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</si>
  <si>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</si>
  <si>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</si>
  <si>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</si>
  <si>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</si>
  <si>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</si>
  <si>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</si>
  <si>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</si>
  <si>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</si>
  <si>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</si>
  <si>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</si>
  <si>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</si>
  <si>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</si>
  <si>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</si>
  <si>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</si>
  <si>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</si>
  <si>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</si>
  <si>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</si>
  <si>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</si>
  <si>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</si>
  <si>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</si>
  <si>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</si>
  <si>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</si>
  <si>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</si>
  <si>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</si>
  <si>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</si>
  <si>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</si>
  <si>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</si>
  <si>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</si>
  <si>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</si>
  <si>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</si>
  <si>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</si>
  <si>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</si>
  <si>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</si>
  <si>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</si>
  <si>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</si>
  <si>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</si>
  <si>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</si>
  <si>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</si>
  <si>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</si>
  <si>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</si>
  <si>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</si>
  <si>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</si>
  <si>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</si>
  <si>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</si>
  <si>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</si>
  <si>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</si>
  <si>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</si>
  <si>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</si>
  <si>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</si>
  <si>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</si>
  <si>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</si>
  <si>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</si>
  <si>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</si>
  <si>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</si>
  <si>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</si>
  <si>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</si>
  <si>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</si>
  <si>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</si>
  <si>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</si>
  <si>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</si>
  <si>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</si>
  <si>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</si>
  <si>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</si>
  <si>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</si>
  <si>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</si>
  <si>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</si>
  <si>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</si>
  <si>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</si>
  <si>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</si>
  <si>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</si>
  <si>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</si>
  <si>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</si>
  <si>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</si>
  <si>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</si>
  <si>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</si>
  <si>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</si>
  <si>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</si>
  <si>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</si>
  <si>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</si>
  <si>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</si>
  <si>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</si>
  <si>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</si>
  <si>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</si>
  <si>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</si>
  <si>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</si>
  <si>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</si>
  <si>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</si>
  <si>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</si>
  <si>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</si>
  <si>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</si>
  <si>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</si>
  <si>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</si>
  <si>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</si>
  <si>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</si>
  <si>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</si>
  <si>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</si>
  <si>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</si>
  <si>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</si>
  <si>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</si>
  <si>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</si>
  <si>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</si>
  <si>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</si>
  <si>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</si>
  <si>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</si>
  <si>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</si>
  <si>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</si>
  <si>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</si>
  <si>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</si>
  <si>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</si>
  <si>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</si>
  <si>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</si>
  <si>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</si>
  <si>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</si>
  <si>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</si>
  <si>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</si>
  <si>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</si>
  <si>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</si>
  <si>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</si>
  <si>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</si>
  <si>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</si>
  <si>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</si>
  <si>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</si>
  <si>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</si>
  <si>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</si>
  <si>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</si>
  <si>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</si>
  <si>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</si>
  <si>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</si>
  <si>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</si>
  <si>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</si>
  <si>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</si>
  <si>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</si>
  <si>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</si>
  <si>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</si>
  <si>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</si>
  <si>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</si>
  <si>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</si>
  <si>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</si>
  <si>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</si>
  <si>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</si>
  <si>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</si>
  <si>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</si>
  <si>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</si>
  <si>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</si>
  <si>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</si>
  <si>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</si>
  <si>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</si>
  <si>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</si>
  <si>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</si>
  <si>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</si>
  <si>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</si>
  <si>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</si>
  <si>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</si>
  <si>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</si>
  <si>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</si>
  <si>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</si>
  <si>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</si>
  <si>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</si>
  <si>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</si>
  <si>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</si>
  <si>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</si>
  <si>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</si>
  <si>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</si>
  <si>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</si>
  <si>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</si>
  <si>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</si>
  <si>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</si>
  <si>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</si>
  <si>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</si>
  <si>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</si>
  <si>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</si>
  <si>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</si>
  <si>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</si>
  <si>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</si>
  <si>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</si>
  <si>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</si>
  <si>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</si>
  <si>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</si>
  <si>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</si>
  <si>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</si>
  <si>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</si>
  <si>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</si>
  <si>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</si>
  <si>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</si>
  <si>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</si>
  <si>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</si>
  <si>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</si>
  <si>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</si>
  <si>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</si>
  <si>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</si>
  <si>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</si>
  <si>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</si>
  <si>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</si>
  <si>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</si>
  <si>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</si>
  <si>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</si>
  <si>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</si>
  <si>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</si>
  <si>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</si>
  <si>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</si>
  <si>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</si>
  <si>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</si>
  <si>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</si>
  <si>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</si>
  <si>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</si>
  <si>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</si>
  <si>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</si>
  <si>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</si>
  <si>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</si>
  <si>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</si>
  <si>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</si>
  <si>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</si>
  <si>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</si>
  <si>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</si>
  <si>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</si>
  <si>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</si>
  <si>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</si>
  <si>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</si>
  <si>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</si>
  <si>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</si>
  <si>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</si>
  <si>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</si>
  <si>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</si>
  <si>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</si>
  <si>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</si>
  <si>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</si>
  <si>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</si>
  <si>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</si>
  <si>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</si>
  <si>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</si>
  <si>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</si>
  <si>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</si>
  <si>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</si>
  <si>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</si>
  <si>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</si>
  <si>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</si>
  <si>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</si>
  <si>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</si>
  <si>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</si>
  <si>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</si>
  <si>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</si>
  <si>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</si>
  <si>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</si>
  <si>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</si>
  <si>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</si>
  <si>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</si>
  <si>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</si>
  <si>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</si>
  <si>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</si>
  <si>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</si>
  <si>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</si>
  <si>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</si>
  <si>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</si>
  <si>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</si>
  <si>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</si>
  <si>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</si>
  <si>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</si>
  <si>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</si>
  <si>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</si>
  <si>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</si>
  <si>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</si>
  <si>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</si>
  <si>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</si>
  <si>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</si>
  <si>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</si>
  <si>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</si>
  <si>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</si>
  <si>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</si>
  <si>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</si>
  <si>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</si>
  <si>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</si>
  <si>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</si>
  <si>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</si>
  <si>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</si>
  <si>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</si>
  <si>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</si>
  <si>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</si>
  <si>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</si>
  <si>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</si>
  <si>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</si>
  <si>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</si>
  <si>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</si>
  <si>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</si>
  <si>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</si>
  <si>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</si>
  <si>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</si>
  <si>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</si>
  <si>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</si>
  <si>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</si>
  <si>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</si>
  <si>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</si>
  <si>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</si>
  <si>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</si>
  <si>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</si>
  <si>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</si>
  <si>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</si>
  <si>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</si>
  <si>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</si>
  <si>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</si>
  <si>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</si>
  <si>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</si>
  <si>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</si>
  <si>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</si>
  <si>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</si>
  <si>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</si>
  <si>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</si>
  <si>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</si>
  <si>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</si>
  <si>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</si>
  <si>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</si>
  <si>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</si>
  <si>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</si>
  <si>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</si>
  <si>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</si>
  <si>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</si>
  <si>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</si>
  <si>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</si>
  <si>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</si>
  <si>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</si>
  <si>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</si>
  <si>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</si>
  <si>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</si>
  <si>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</si>
  <si>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</si>
  <si>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</si>
  <si>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</si>
  <si>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</si>
  <si>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</si>
  <si>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</si>
  <si>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</si>
  <si>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</si>
  <si>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</si>
  <si>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</si>
  <si>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</si>
  <si>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</si>
  <si>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</si>
  <si>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</si>
  <si>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</si>
  <si>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</si>
  <si>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</si>
  <si>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</si>
  <si>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</si>
  <si>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</si>
  <si>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</si>
  <si>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</si>
  <si>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</si>
  <si>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</si>
  <si>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</si>
  <si>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</si>
  <si>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</si>
  <si>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</si>
  <si>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</si>
  <si>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</si>
  <si>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</si>
  <si>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</si>
  <si>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</si>
  <si>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</si>
  <si>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</si>
  <si>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</si>
  <si>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</si>
  <si>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</si>
  <si>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</si>
  <si>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</si>
  <si>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</si>
  <si>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</si>
  <si>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</si>
  <si>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</si>
  <si>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</si>
  <si>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</si>
  <si>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</si>
  <si>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</si>
  <si>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</si>
  <si>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</si>
  <si>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</si>
  <si>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</si>
  <si>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</si>
  <si>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</si>
  <si>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</si>
  <si>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</si>
  <si>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</si>
  <si>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</si>
  <si>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</si>
  <si>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</si>
  <si>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</si>
  <si>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</si>
  <si>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</si>
  <si>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</si>
  <si>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</si>
  <si>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</si>
  <si>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</si>
  <si>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</si>
  <si>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</si>
  <si>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</si>
  <si>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</si>
  <si>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</si>
  <si>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</si>
  <si>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</si>
  <si>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</si>
  <si>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</si>
  <si>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</si>
  <si>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</si>
  <si>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</si>
  <si>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</si>
  <si>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</si>
  <si>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</si>
  <si>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</si>
  <si>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</si>
  <si>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</si>
  <si>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</si>
  <si>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</si>
  <si>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</si>
  <si>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</si>
  <si>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</si>
  <si>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</si>
  <si>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</si>
  <si>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</si>
  <si>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</si>
  <si>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</si>
  <si>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</si>
  <si>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</si>
  <si>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</si>
  <si>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</si>
  <si>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</si>
  <si>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</si>
  <si>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</si>
  <si>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</si>
  <si>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</si>
  <si>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</si>
  <si>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</si>
  <si>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</si>
  <si>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</si>
  <si>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</si>
  <si>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</si>
  <si>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</si>
  <si>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</si>
  <si>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</si>
  <si>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</si>
  <si>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</si>
  <si>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</si>
  <si>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</si>
  <si>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</si>
  <si>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</si>
  <si>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</si>
  <si>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</si>
  <si>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</si>
  <si>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</si>
  <si>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</si>
  <si>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</si>
  <si>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</si>
  <si>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</si>
  <si>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</si>
  <si>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</si>
  <si>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</si>
  <si>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</si>
  <si>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</si>
  <si>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</si>
  <si>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</si>
  <si>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</si>
  <si>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</si>
  <si>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</si>
  <si>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</si>
  <si>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</si>
  <si>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</si>
  <si>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</si>
  <si>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</si>
  <si>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</si>
  <si>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</si>
  <si>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</si>
  <si>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</si>
  <si>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</si>
  <si>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</si>
  <si>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</si>
  <si>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</si>
  <si>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</si>
  <si>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</si>
  <si>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</si>
  <si>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</si>
  <si>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</si>
  <si>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</si>
  <si>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</si>
  <si>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</si>
  <si>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</si>
  <si>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</si>
  <si>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</si>
  <si>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</si>
  <si>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</si>
  <si>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</si>
  <si>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</si>
  <si>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</si>
  <si>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</si>
  <si>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</si>
  <si>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</si>
  <si>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</si>
  <si>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</si>
  <si>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</si>
  <si>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</si>
  <si>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</si>
  <si>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</si>
  <si>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</si>
  <si>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</si>
  <si>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</si>
  <si>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</si>
  <si>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</si>
  <si>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</si>
  <si>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</si>
  <si>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</si>
  <si>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</si>
  <si>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</si>
  <si>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</si>
  <si>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</si>
  <si>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</si>
  <si>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</si>
  <si>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</si>
  <si>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</si>
  <si>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</si>
  <si>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</si>
  <si>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</si>
  <si>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</si>
  <si>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</si>
  <si>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</si>
  <si>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</si>
  <si>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</si>
  <si>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</si>
  <si>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</si>
  <si>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</si>
  <si>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</si>
  <si>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</si>
  <si>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</si>
  <si>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</si>
  <si>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</si>
  <si>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</si>
  <si>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</si>
  <si>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</si>
  <si>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</si>
  <si>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</si>
  <si>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</si>
  <si>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</si>
  <si>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</si>
  <si>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</si>
  <si>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</si>
  <si>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</si>
  <si>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</si>
  <si>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</si>
  <si>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</si>
  <si>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</si>
  <si>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</si>
  <si>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</si>
  <si>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</si>
  <si>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</si>
  <si>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</si>
  <si>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</si>
  <si>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</si>
  <si>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</si>
  <si>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</si>
  <si>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</si>
  <si>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</si>
  <si>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</si>
  <si>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</si>
  <si>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</si>
  <si>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</si>
  <si>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</si>
  <si>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</si>
  <si>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</si>
  <si>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</si>
  <si>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</si>
  <si>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</si>
  <si>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</si>
  <si>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</si>
  <si>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</si>
  <si>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</si>
  <si>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</si>
  <si>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</si>
  <si>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</si>
  <si>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</si>
  <si>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</si>
  <si>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</si>
  <si>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</si>
  <si>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</si>
  <si>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</si>
  <si>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</si>
  <si>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</si>
  <si>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</si>
  <si>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</si>
  <si>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</si>
  <si>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</si>
  <si>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</si>
  <si>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</si>
  <si>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</si>
  <si>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</si>
  <si>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</si>
  <si>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</si>
  <si>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</si>
  <si>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</si>
  <si>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</si>
  <si>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</si>
  <si>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</si>
  <si>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</si>
  <si>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</si>
  <si>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</si>
  <si>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</si>
  <si>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</si>
  <si>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</si>
  <si>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</si>
  <si>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</si>
  <si>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</si>
  <si>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</si>
  <si>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</si>
  <si>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</si>
  <si>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</si>
  <si>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</si>
  <si>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</si>
  <si>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</si>
  <si>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</si>
  <si>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</si>
  <si>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</si>
  <si>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</si>
  <si>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</si>
  <si>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</si>
  <si>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</si>
  <si>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</si>
  <si>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</si>
  <si>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</si>
  <si>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</si>
  <si>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</si>
  <si>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</si>
  <si>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</si>
  <si>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</si>
  <si>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</si>
  <si>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</si>
  <si>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</si>
  <si>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</si>
  <si>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</si>
  <si>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</si>
  <si>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</si>
  <si>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</si>
  <si>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</si>
  <si>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</si>
  <si>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</si>
  <si>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</si>
  <si>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</si>
  <si>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</si>
  <si>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</si>
  <si>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</si>
  <si>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</si>
  <si>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</si>
  <si>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</si>
  <si>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</si>
  <si>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</si>
  <si>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</si>
  <si>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</si>
  <si>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</si>
  <si>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</si>
  <si>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</si>
  <si>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</si>
  <si>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</si>
  <si>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</si>
  <si>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</si>
  <si>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</si>
  <si>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</si>
  <si>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</si>
  <si>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</si>
  <si>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</si>
  <si>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</si>
  <si>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</si>
  <si>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</si>
  <si>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</si>
  <si>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</si>
  <si>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</si>
  <si>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</si>
  <si>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</si>
  <si>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</si>
  <si>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</si>
  <si>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</si>
  <si>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</si>
  <si>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</si>
  <si>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</si>
  <si>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</si>
  <si>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</si>
  <si>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</si>
  <si>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</si>
  <si>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</si>
  <si>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</si>
  <si>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</si>
  <si>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</si>
  <si>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</si>
  <si>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</si>
  <si>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</si>
  <si>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</si>
  <si>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</si>
  <si>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</si>
  <si>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</si>
  <si>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</si>
  <si>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</si>
  <si>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</si>
  <si>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</si>
  <si>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</si>
  <si>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</si>
  <si>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</si>
  <si>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</si>
  <si>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</si>
  <si>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</si>
  <si>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</si>
  <si>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</si>
  <si>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</si>
  <si>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</si>
  <si>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</si>
  <si>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</si>
  <si>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</si>
  <si>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</si>
  <si>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</si>
  <si>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</si>
  <si>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</si>
  <si>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</si>
  <si>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</si>
  <si>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</si>
  <si>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</si>
  <si>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</si>
  <si>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</si>
  <si>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</si>
  <si>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</si>
  <si>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</si>
  <si>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</si>
  <si>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</si>
  <si>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</si>
  <si>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</si>
  <si>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</si>
  <si>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</si>
  <si>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</si>
  <si>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</si>
  <si>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</si>
  <si>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</si>
  <si>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</si>
  <si>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</si>
  <si>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</si>
  <si>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</si>
  <si>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</si>
  <si>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</si>
  <si>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</si>
  <si>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</si>
  <si>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</si>
  <si>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</si>
  <si>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</si>
  <si>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</si>
  <si>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</si>
  <si>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</si>
  <si>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</si>
  <si>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</si>
  <si>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</si>
  <si>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</si>
  <si>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</si>
  <si>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</si>
  <si>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</si>
  <si>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</si>
  <si>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</si>
  <si>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</si>
  <si>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</si>
  <si>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</si>
  <si>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</si>
  <si>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</si>
  <si>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</si>
  <si>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</si>
  <si>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</si>
  <si>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</si>
  <si>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</si>
  <si>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</si>
  <si>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</si>
  <si>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</si>
  <si>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</si>
  <si>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</si>
  <si>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</si>
  <si>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</si>
  <si>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</si>
  <si>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</si>
  <si>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</si>
  <si>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</si>
  <si>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</si>
  <si>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</si>
  <si>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</si>
  <si>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</si>
  <si>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</si>
  <si>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</si>
  <si>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</si>
  <si>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</si>
  <si>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</si>
  <si>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</si>
  <si>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</si>
  <si>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</si>
  <si>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</si>
  <si>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</si>
  <si>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</si>
  <si>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</si>
  <si>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</si>
  <si>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</si>
  <si>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</si>
  <si>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</si>
  <si>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</si>
  <si>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</si>
  <si>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</si>
  <si>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</si>
  <si>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</si>
  <si>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</si>
  <si>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</si>
  <si>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</si>
  <si>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</si>
  <si>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</si>
  <si>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</si>
  <si>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</si>
  <si>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</si>
  <si>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</si>
  <si>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</si>
  <si>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</si>
  <si>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</si>
  <si>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</si>
  <si>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</si>
  <si>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</si>
  <si>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</si>
  <si>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</si>
  <si>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</si>
  <si>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</si>
  <si>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</si>
  <si>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</si>
  <si>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</si>
  <si>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</si>
  <si>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</si>
  <si>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</si>
  <si>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</si>
  <si>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</si>
  <si>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</si>
  <si>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</si>
  <si>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</si>
  <si>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</si>
  <si>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</si>
  <si>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</si>
  <si>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</si>
  <si>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</si>
  <si>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</si>
  <si>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</si>
  <si>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</si>
  <si>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</si>
  <si>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</si>
  <si>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</si>
  <si>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</si>
  <si>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</si>
  <si>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</si>
  <si>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</si>
  <si>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</si>
  <si>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</si>
  <si>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</si>
  <si>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</si>
  <si>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</si>
  <si>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</si>
  <si>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</si>
  <si>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</si>
  <si>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</si>
  <si>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</si>
  <si>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</si>
  <si>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</si>
  <si>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</si>
  <si>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</si>
  <si>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</si>
  <si>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</si>
  <si>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</si>
  <si>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</si>
  <si>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</si>
  <si>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</si>
  <si>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</si>
  <si>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</si>
  <si>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</si>
  <si>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</si>
  <si>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</si>
  <si>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</si>
  <si>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</si>
  <si>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</si>
  <si>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</si>
  <si>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</si>
  <si>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</si>
  <si>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</si>
  <si>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</si>
  <si>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</si>
  <si>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</si>
  <si>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</si>
  <si>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</si>
  <si>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</si>
  <si>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</si>
  <si>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</si>
  <si>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</si>
  <si>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</si>
  <si>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</si>
  <si>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</si>
  <si>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</si>
  <si>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</si>
  <si>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</si>
  <si>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</si>
  <si>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</si>
  <si>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</si>
  <si>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</si>
  <si>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</si>
  <si>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</si>
  <si>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</si>
  <si>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</si>
  <si>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</si>
  <si>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</si>
  <si>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</si>
  <si>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</si>
  <si>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</si>
  <si>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</si>
  <si>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</si>
  <si>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</si>
  <si>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</si>
  <si>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</si>
  <si>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</si>
  <si>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</si>
  <si>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</si>
  <si>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</si>
  <si>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</si>
  <si>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</si>
  <si>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</si>
  <si>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</si>
  <si>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</si>
  <si>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</si>
  <si>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</si>
  <si>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</si>
  <si>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</si>
  <si>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</si>
  <si>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</si>
  <si>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</si>
  <si>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</si>
  <si>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</si>
  <si>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</si>
  <si>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</si>
  <si>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</si>
  <si>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</si>
  <si>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</si>
  <si>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</si>
  <si>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</si>
  <si>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</si>
  <si>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</si>
  <si>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</si>
  <si>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</si>
  <si>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</si>
  <si>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</si>
  <si>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</si>
  <si>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</si>
  <si>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</si>
  <si>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</si>
  <si>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</si>
  <si>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</si>
  <si>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</si>
  <si>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</si>
  <si>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</si>
  <si>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</si>
  <si>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</si>
  <si>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</si>
  <si>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</si>
  <si>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</si>
  <si>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</si>
  <si>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</si>
  <si>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</si>
  <si>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</si>
  <si>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</si>
  <si>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</si>
  <si>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</si>
  <si>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</si>
  <si>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</si>
  <si>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</si>
  <si>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</si>
  <si>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</si>
  <si>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</si>
  <si>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</si>
  <si>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</si>
  <si>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</si>
  <si>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</si>
  <si>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</si>
  <si>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</si>
  <si>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</si>
  <si>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</si>
  <si>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</si>
  <si>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</si>
  <si>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</si>
  <si>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</si>
  <si>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</si>
  <si>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</si>
  <si>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</si>
  <si>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</si>
  <si>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</si>
  <si>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</si>
  <si>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</si>
  <si>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</si>
  <si>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</si>
  <si>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</si>
  <si>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</si>
  <si>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</si>
  <si>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</si>
  <si>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</si>
  <si>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</si>
  <si>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</si>
  <si>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</si>
  <si>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</si>
  <si>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</si>
  <si>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</si>
  <si>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</si>
  <si>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</si>
  <si>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</si>
  <si>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</si>
  <si>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</si>
  <si>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</si>
  <si>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</si>
  <si>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</si>
  <si>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</si>
  <si>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</si>
  <si>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</si>
  <si>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</si>
  <si>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</si>
  <si>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</si>
  <si>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</si>
  <si>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</si>
  <si>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</si>
  <si>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</si>
  <si>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</si>
  <si>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</si>
  <si>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</si>
  <si>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</si>
  <si>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</si>
  <si>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</si>
  <si>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</si>
  <si>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</si>
  <si>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</si>
  <si>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</si>
  <si>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</si>
  <si>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</si>
  <si>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</si>
  <si>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</si>
  <si>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</si>
  <si>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</si>
  <si>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</si>
  <si>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</si>
  <si>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</si>
  <si>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</si>
  <si>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</si>
  <si>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</si>
  <si>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</si>
  <si>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</si>
  <si>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</si>
  <si>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</si>
  <si>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</si>
  <si>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</si>
  <si>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</si>
  <si>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</si>
  <si>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</si>
  <si>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</si>
  <si>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</si>
  <si>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</si>
  <si>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</si>
  <si>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</si>
  <si>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</si>
  <si>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</si>
  <si>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</si>
  <si>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</si>
  <si>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</si>
  <si>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</si>
  <si>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</si>
  <si>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</si>
  <si>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</si>
  <si>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</si>
  <si>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</si>
  <si>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</si>
  <si>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</si>
  <si>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</si>
  <si>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</si>
  <si>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</si>
  <si>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</si>
  <si>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</si>
  <si>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</si>
  <si>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</si>
  <si>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</si>
  <si>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</si>
  <si>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</si>
  <si>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</si>
  <si>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</si>
  <si>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</si>
  <si>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</si>
  <si>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</si>
  <si>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</si>
  <si>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</si>
  <si>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</si>
  <si>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</si>
  <si>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</si>
  <si>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</si>
  <si>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</si>
  <si>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</si>
  <si>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</si>
  <si>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</si>
  <si>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</si>
  <si>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</si>
  <si>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</si>
  <si>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</si>
  <si>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</si>
  <si>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</si>
  <si>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</si>
  <si>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</si>
  <si>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</si>
  <si>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</si>
  <si>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</si>
  <si>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</si>
  <si>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</si>
  <si>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</si>
  <si>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</si>
  <si>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</si>
  <si>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</si>
  <si>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</si>
  <si>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</si>
  <si>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</si>
  <si>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</si>
  <si>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</si>
  <si>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</si>
  <si>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</si>
  <si>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</si>
  <si>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</si>
  <si>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</si>
  <si>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</si>
  <si>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</si>
  <si>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</si>
  <si>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</si>
  <si>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</si>
  <si>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</si>
  <si>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</si>
  <si>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</si>
  <si>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</si>
  <si>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</si>
  <si>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</si>
  <si>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</si>
  <si>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</si>
  <si>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</si>
  <si>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</si>
  <si>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</si>
  <si>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</si>
  <si>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</si>
  <si>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</si>
  <si>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</si>
  <si>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</si>
  <si>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</si>
  <si>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</si>
  <si>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</si>
  <si>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</si>
  <si>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</si>
  <si>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</si>
  <si>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</si>
  <si>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</si>
  <si>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</si>
  <si>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</si>
  <si>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</si>
  <si>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</si>
  <si>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</si>
  <si>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</si>
  <si>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</si>
  <si>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</si>
  <si>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</si>
  <si>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</si>
  <si>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</si>
  <si>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</si>
  <si>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</si>
  <si>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</si>
  <si>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</si>
  <si>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</si>
  <si>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</si>
  <si>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</si>
  <si>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</si>
  <si>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</si>
  <si>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</si>
  <si>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</si>
  <si>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</si>
  <si>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</si>
  <si>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</si>
  <si>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</si>
  <si>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</si>
  <si>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</si>
  <si>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</si>
  <si>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</si>
  <si>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</si>
  <si>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</si>
  <si>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</si>
  <si>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</si>
  <si>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</si>
  <si>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</si>
  <si>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</si>
  <si>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</si>
  <si>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</si>
  <si>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</si>
  <si>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</si>
  <si>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</si>
  <si>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</si>
  <si>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</si>
  <si>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</si>
  <si>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</si>
  <si>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</si>
  <si>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</si>
  <si>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</si>
  <si>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</si>
  <si>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</si>
  <si>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</si>
  <si>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</si>
  <si>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</si>
  <si>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</si>
  <si>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</si>
  <si>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</si>
  <si>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</si>
  <si>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</si>
  <si>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</si>
  <si>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</si>
  <si>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</si>
  <si>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</si>
  <si>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</si>
  <si>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</si>
  <si>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</si>
  <si>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</si>
  <si>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</si>
  <si>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</si>
  <si>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</si>
  <si>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</si>
  <si>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</si>
  <si>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</si>
  <si>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</si>
  <si>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</si>
  <si>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</si>
  <si>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</si>
  <si>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</si>
  <si>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</si>
  <si>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</si>
  <si>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</si>
  <si>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</si>
  <si>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</si>
  <si>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</si>
  <si>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</si>
  <si>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</si>
  <si>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</si>
  <si>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</si>
  <si>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</si>
  <si>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</si>
  <si>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</si>
  <si>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</si>
  <si>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</si>
  <si>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</si>
  <si>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</si>
  <si>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</si>
  <si>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</si>
  <si>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</si>
  <si>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</si>
  <si>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</si>
  <si>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</si>
  <si>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</si>
  <si>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</si>
  <si>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</si>
  <si>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</si>
  <si>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</si>
  <si>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</si>
  <si>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</si>
  <si>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</si>
  <si>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</si>
  <si>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</si>
  <si>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</si>
  <si>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</si>
  <si>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</si>
  <si>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</si>
  <si>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</si>
  <si>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</si>
  <si>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</si>
  <si>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</si>
  <si>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</si>
  <si>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</si>
  <si>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</si>
  <si>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</si>
  <si>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</si>
  <si>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</si>
  <si>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</si>
  <si>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</si>
  <si>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</si>
  <si>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</si>
  <si>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</si>
  <si>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</si>
  <si>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</si>
  <si>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</si>
  <si>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</si>
  <si>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</si>
  <si>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</si>
  <si>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</si>
  <si>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</si>
  <si>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</si>
  <si>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</si>
  <si>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</si>
  <si>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</si>
  <si>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</si>
  <si>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</si>
  <si>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</si>
  <si>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</si>
  <si>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</si>
  <si>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</si>
  <si>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</si>
  <si>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</si>
  <si>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</si>
  <si>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</si>
  <si>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</si>
  <si>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</si>
  <si>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</si>
  <si>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</si>
  <si>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</si>
  <si>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</si>
  <si>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</si>
  <si>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</si>
  <si>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</si>
  <si>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</si>
  <si>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</si>
  <si>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</si>
  <si>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</si>
  <si>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</si>
  <si>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</si>
  <si>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</si>
  <si>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</si>
  <si>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</si>
  <si>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</si>
  <si>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</si>
  <si>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</si>
  <si>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</si>
  <si>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</si>
  <si>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</si>
  <si>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</si>
  <si>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</si>
  <si>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</si>
  <si>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</si>
  <si>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</si>
  <si>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</si>
  <si>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</si>
  <si>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</si>
  <si>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</si>
  <si>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</si>
  <si>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</si>
  <si>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</si>
  <si>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</si>
  <si>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</si>
  <si>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</si>
  <si>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</si>
  <si>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</si>
  <si>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</si>
  <si>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</si>
  <si>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</si>
  <si>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</si>
  <si>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</si>
  <si>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</si>
  <si>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</si>
  <si>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</si>
  <si>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</si>
  <si>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</si>
  <si>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</si>
  <si>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</si>
  <si>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</si>
  <si>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</si>
  <si>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</si>
  <si>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</si>
  <si>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</si>
  <si>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</si>
  <si>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</si>
  <si>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</si>
  <si>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</si>
  <si>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</si>
  <si>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</si>
  <si>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</si>
  <si>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</si>
  <si>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</si>
  <si>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</si>
  <si>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</si>
  <si>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</si>
  <si>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</si>
  <si>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</si>
  <si>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</si>
  <si>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</si>
  <si>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</si>
  <si>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</si>
  <si>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</si>
  <si>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</si>
  <si>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</si>
  <si>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</si>
  <si>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</si>
  <si>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</si>
  <si>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</si>
  <si>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</si>
  <si>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</si>
  <si>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</si>
  <si>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</si>
  <si>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</si>
  <si>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</si>
  <si>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</si>
  <si>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</si>
  <si>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</si>
  <si>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</si>
  <si>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</si>
  <si>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</si>
  <si>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</si>
  <si>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</si>
  <si>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</si>
  <si>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</si>
  <si>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</si>
  <si>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</si>
  <si>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</si>
  <si>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</si>
  <si>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</si>
  <si>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</si>
  <si>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</si>
  <si>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</si>
  <si>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</si>
  <si>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</si>
  <si>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</si>
  <si>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</si>
  <si>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</si>
  <si>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</si>
  <si>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</si>
  <si>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</si>
  <si>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</si>
  <si>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</si>
  <si>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</si>
  <si>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</si>
  <si>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</si>
  <si>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</si>
  <si>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</si>
  <si>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</si>
  <si>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</si>
  <si>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</si>
  <si>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</si>
  <si>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</si>
  <si>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</si>
  <si>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</si>
  <si>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</si>
  <si>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</si>
  <si>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</si>
  <si>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</si>
  <si>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</si>
  <si>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</si>
  <si>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</si>
  <si>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</si>
  <si>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</si>
  <si>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</si>
  <si>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</si>
  <si>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</si>
  <si>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</si>
  <si>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</si>
  <si>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</si>
  <si>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</si>
  <si>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</si>
  <si>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</si>
  <si>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</si>
  <si>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</si>
  <si>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</si>
  <si>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</si>
  <si>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</si>
  <si>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</si>
  <si>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</si>
  <si>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</si>
  <si>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</si>
  <si>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</si>
  <si>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</si>
  <si>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</si>
  <si>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</si>
  <si>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</si>
  <si>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</si>
  <si>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</si>
  <si>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</si>
  <si>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</si>
  <si>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</si>
  <si>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</si>
  <si>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</si>
  <si>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</si>
  <si>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</si>
  <si>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</si>
  <si>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</si>
  <si>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</si>
  <si>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</si>
  <si>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</si>
  <si>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</si>
  <si>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</si>
  <si>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</si>
  <si>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</si>
  <si>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</si>
  <si>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</si>
  <si>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</si>
  <si>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</si>
  <si>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</si>
  <si>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</si>
  <si>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</si>
  <si>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</si>
  <si>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</si>
  <si>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</si>
  <si>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</si>
  <si>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</si>
  <si>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</si>
  <si>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</si>
  <si>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</si>
  <si>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</si>
  <si>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</si>
  <si>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</si>
  <si>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</si>
  <si>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</si>
  <si>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</si>
  <si>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</si>
  <si>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</si>
  <si>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</si>
  <si>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</si>
  <si>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</si>
  <si>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</si>
  <si>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</si>
  <si>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</si>
  <si>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</si>
  <si>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</si>
  <si>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</si>
  <si>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</si>
  <si>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</si>
  <si>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</si>
  <si>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</si>
  <si>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</si>
  <si>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</si>
  <si>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</si>
  <si>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</si>
  <si>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</si>
  <si>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</si>
  <si>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</si>
  <si>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</si>
  <si>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</si>
  <si>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</si>
  <si>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</si>
  <si>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</si>
  <si>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</si>
  <si>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</si>
  <si>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</si>
  <si>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</si>
  <si>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</si>
  <si>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</si>
  <si>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</si>
  <si>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</si>
  <si>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</si>
  <si>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</si>
  <si>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</si>
  <si>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</si>
  <si>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</si>
  <si>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</si>
  <si>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</si>
  <si>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</si>
  <si>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</si>
  <si>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</si>
  <si>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</si>
  <si>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</si>
  <si>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</si>
  <si>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</si>
  <si>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</si>
  <si>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</si>
  <si>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</si>
  <si>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</si>
  <si>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</si>
  <si>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</si>
  <si>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</si>
  <si>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</si>
  <si>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</si>
  <si>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</si>
  <si>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</si>
  <si>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</si>
  <si>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</si>
  <si>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</si>
  <si>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</si>
  <si>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</si>
  <si>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</si>
  <si>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</si>
  <si>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</si>
  <si>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</si>
  <si>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</si>
  <si>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</si>
  <si>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</si>
  <si>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</si>
  <si>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</si>
  <si>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</si>
  <si>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</si>
  <si>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</si>
  <si>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</si>
  <si>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</si>
  <si>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</si>
  <si>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</si>
  <si>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</si>
  <si>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</si>
  <si>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</si>
  <si>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</si>
  <si>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</si>
  <si>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</si>
  <si>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</si>
  <si>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</si>
  <si>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</si>
  <si>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</si>
  <si>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</si>
  <si>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</si>
  <si>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</si>
  <si>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</si>
  <si>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</si>
  <si>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</si>
  <si>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</si>
  <si>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</si>
  <si>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</si>
  <si>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</si>
  <si>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</si>
  <si>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</si>
  <si>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</si>
  <si>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</si>
  <si>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</si>
  <si>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</si>
  <si>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</si>
  <si>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</si>
  <si>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</si>
  <si>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</si>
  <si>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</si>
  <si>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</si>
  <si>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</si>
  <si>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</si>
  <si>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</si>
  <si>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</si>
  <si>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</si>
  <si>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</si>
  <si>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</si>
  <si>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</si>
  <si>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</si>
  <si>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</si>
  <si>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</si>
  <si>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</si>
  <si>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</si>
  <si>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</si>
  <si>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</si>
  <si>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</si>
  <si>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</si>
  <si>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</si>
  <si>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</si>
  <si>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</si>
  <si>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</si>
  <si>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</si>
  <si>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</si>
  <si>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</si>
  <si>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</si>
  <si>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</si>
  <si>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</si>
  <si>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</si>
  <si>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</si>
  <si>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</si>
  <si>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</si>
  <si>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</si>
  <si>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</si>
  <si>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</si>
  <si>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</si>
  <si>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</si>
  <si>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</si>
  <si>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</si>
  <si>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</si>
  <si>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</si>
  <si>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</si>
  <si>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</si>
  <si>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</si>
  <si>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</si>
  <si>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</si>
  <si>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</si>
  <si>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</si>
  <si>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</si>
  <si>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</si>
  <si>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</si>
  <si>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</si>
  <si>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</si>
  <si>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</si>
  <si>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</si>
  <si>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</si>
  <si>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</si>
  <si>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</si>
  <si>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</si>
  <si>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</si>
  <si>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</si>
  <si>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</si>
  <si>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</si>
  <si>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</si>
  <si>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</si>
  <si>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</si>
  <si>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</si>
  <si>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</si>
  <si>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</si>
  <si>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</si>
  <si>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</si>
  <si>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</si>
  <si>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</si>
  <si>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</si>
  <si>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</si>
  <si>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</si>
  <si>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</si>
  <si>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</si>
  <si>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</si>
  <si>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</si>
  <si>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</si>
  <si>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</si>
  <si>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</si>
  <si>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</si>
  <si>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</si>
  <si>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</si>
  <si>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</si>
  <si>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</si>
  <si>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</si>
  <si>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</si>
  <si>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</si>
  <si>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</si>
  <si>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</si>
  <si>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</si>
  <si>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</si>
  <si>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</si>
  <si>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</si>
  <si>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</si>
  <si>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</si>
  <si>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</si>
  <si>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</si>
  <si>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</si>
  <si>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</si>
  <si>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</si>
  <si>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</si>
  <si>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</si>
  <si>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</si>
  <si>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</si>
  <si>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</si>
  <si>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</si>
  <si>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</si>
  <si>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</si>
  <si>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</si>
  <si>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</si>
  <si>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</si>
  <si>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</si>
  <si>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</si>
  <si>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</si>
  <si>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</si>
  <si>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</si>
  <si>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</si>
  <si>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</si>
  <si>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</si>
  <si>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</si>
  <si>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</si>
  <si>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</si>
  <si>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</si>
  <si>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</si>
  <si>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</si>
  <si>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</si>
  <si>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</si>
  <si>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</si>
  <si>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</si>
  <si>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</si>
  <si>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</si>
  <si>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</si>
  <si>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</si>
  <si>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</si>
  <si>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</si>
  <si>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</si>
  <si>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</si>
  <si>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</si>
  <si>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</si>
  <si>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</si>
  <si>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</si>
  <si>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</si>
  <si>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</si>
  <si>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</si>
  <si>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</si>
  <si>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</si>
  <si>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</si>
  <si>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</si>
  <si>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</si>
  <si>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</si>
  <si>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</si>
  <si>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</si>
  <si>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</si>
  <si>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</si>
  <si>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</si>
  <si>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</si>
  <si>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</si>
  <si>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</si>
  <si>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</si>
  <si>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</si>
  <si>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</si>
  <si>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</si>
  <si>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</si>
  <si>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</si>
  <si>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</si>
  <si>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</si>
  <si>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</si>
  <si>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</si>
  <si>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</si>
  <si>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</si>
  <si>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</si>
  <si>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</si>
  <si>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</si>
  <si>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</si>
  <si>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</si>
  <si>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</si>
  <si>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</si>
  <si>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</si>
  <si>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</si>
  <si>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</si>
  <si>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</si>
  <si>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</si>
  <si>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</si>
  <si>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</si>
  <si>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</si>
  <si>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</si>
  <si>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</si>
  <si>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</si>
  <si>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</si>
  <si>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</si>
  <si>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</si>
  <si>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</si>
  <si>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</si>
  <si>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</si>
  <si>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</si>
  <si>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</si>
  <si>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</si>
  <si>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</si>
  <si>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</si>
  <si>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</si>
  <si>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</si>
  <si>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</si>
  <si>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</si>
  <si>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</si>
  <si>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</si>
  <si>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</si>
  <si>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</si>
  <si>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</si>
  <si>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</si>
  <si>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</si>
  <si>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</si>
  <si>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</si>
  <si>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</si>
  <si>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</si>
  <si>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</si>
  <si>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</si>
  <si>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</si>
  <si>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</si>
  <si>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</si>
  <si>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</si>
  <si>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</si>
  <si>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</si>
  <si>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</si>
  <si>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</si>
  <si>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</si>
  <si>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</si>
  <si>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</si>
  <si>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</si>
  <si>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</si>
  <si>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</si>
  <si>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</si>
  <si>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</si>
  <si>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</si>
  <si>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</si>
  <si>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</si>
  <si>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</si>
  <si>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</si>
  <si>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</si>
  <si>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</si>
  <si>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</si>
  <si>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</si>
  <si>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</si>
  <si>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</si>
  <si>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</si>
  <si>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</si>
  <si>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</si>
  <si>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</si>
  <si>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</si>
  <si>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</si>
  <si>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</si>
  <si>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</si>
  <si>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</si>
  <si>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</si>
  <si>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</si>
  <si>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</si>
  <si>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</si>
  <si>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</si>
  <si>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</si>
  <si>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</si>
  <si>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</si>
  <si>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</si>
  <si>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</si>
  <si>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</si>
  <si>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</si>
  <si>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</si>
  <si>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</si>
  <si>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</si>
  <si>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</si>
  <si>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</si>
  <si>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</si>
  <si>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</si>
  <si>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</si>
  <si>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</si>
  <si>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</si>
  <si>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</si>
  <si>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</si>
  <si>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</si>
  <si>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</si>
  <si>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</si>
  <si>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</si>
  <si>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</si>
  <si>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</si>
  <si>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</si>
  <si>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</si>
  <si>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</si>
  <si>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</si>
  <si>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</si>
  <si>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</si>
  <si>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</si>
  <si>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</si>
  <si>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</si>
  <si>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</si>
  <si>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</si>
  <si>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</si>
  <si>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</si>
  <si>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</si>
  <si>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</si>
  <si>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</si>
  <si>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</si>
  <si>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</si>
  <si>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</si>
  <si>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</si>
  <si>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</si>
  <si>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</si>
  <si>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</si>
  <si>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</si>
  <si>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</si>
  <si>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</si>
  <si>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</si>
  <si>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</si>
  <si>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</si>
  <si>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</si>
  <si>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</si>
  <si>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</si>
  <si>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</si>
  <si>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</si>
  <si>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</si>
  <si>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</si>
  <si>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</si>
  <si>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</si>
  <si>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</si>
  <si>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</si>
  <si>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</si>
  <si>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</si>
  <si>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</si>
  <si>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</si>
  <si>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</si>
  <si>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</si>
  <si>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</si>
  <si>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</si>
  <si>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</si>
  <si>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</si>
  <si>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</si>
  <si>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</si>
  <si>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</si>
  <si>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</si>
  <si>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</si>
  <si>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</si>
  <si>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</si>
  <si>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</si>
  <si>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</si>
  <si>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</si>
  <si>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</si>
  <si>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</si>
  <si>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</si>
  <si>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</si>
  <si>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</si>
  <si>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</si>
  <si>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</si>
  <si>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</si>
  <si>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</si>
  <si>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</si>
  <si>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</si>
  <si>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</si>
  <si>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</si>
  <si>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</si>
  <si>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</si>
  <si>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</si>
  <si>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</si>
  <si>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</si>
  <si>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</si>
  <si>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</si>
  <si>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</si>
  <si>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</si>
  <si>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</si>
  <si>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</si>
  <si>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</si>
  <si>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</si>
  <si>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</si>
  <si>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</si>
  <si>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</si>
  <si>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</si>
  <si>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</si>
  <si>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</si>
  <si>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</si>
  <si>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</si>
  <si>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</si>
  <si>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</si>
  <si>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</si>
  <si>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</si>
  <si>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</si>
  <si>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</si>
  <si>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</si>
  <si>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</si>
  <si>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</si>
  <si>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</si>
  <si>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</si>
  <si>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</si>
  <si>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</si>
  <si>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</si>
  <si>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</si>
  <si>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</si>
  <si>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</si>
  <si>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</si>
  <si>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</si>
  <si>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</si>
  <si>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</si>
  <si>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</si>
  <si>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</si>
  <si>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</si>
  <si>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</si>
  <si>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</si>
  <si>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</si>
  <si>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</si>
  <si>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</si>
  <si>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</si>
  <si>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</si>
  <si>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</si>
  <si>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</si>
  <si>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</si>
  <si>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</si>
  <si>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</si>
  <si>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</si>
  <si>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</si>
  <si>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</si>
  <si>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</si>
  <si>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</si>
  <si>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</si>
  <si>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</si>
  <si>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</si>
  <si>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</si>
  <si>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</si>
  <si>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</si>
  <si>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</si>
  <si>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</si>
  <si>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</si>
  <si>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</si>
  <si>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</si>
  <si>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</si>
  <si>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</si>
  <si>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</si>
  <si>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</si>
  <si>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</si>
  <si>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</si>
  <si>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</si>
  <si>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</si>
  <si>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</si>
  <si>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</si>
  <si>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</si>
  <si>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</si>
  <si>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</si>
  <si>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</si>
  <si>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</si>
  <si>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</si>
  <si>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</si>
  <si>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</si>
  <si>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</si>
  <si>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</si>
  <si>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</si>
  <si>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</si>
  <si>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</si>
  <si>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</si>
  <si>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</si>
  <si>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</si>
  <si>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</si>
  <si>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</si>
  <si>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</si>
  <si>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</si>
  <si>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</si>
  <si>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</si>
  <si>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</si>
  <si>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</si>
  <si>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</si>
  <si>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</si>
  <si>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</si>
  <si>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</si>
  <si>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</si>
  <si>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</si>
  <si>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</si>
  <si>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</si>
  <si>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</si>
  <si>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</si>
  <si>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</si>
  <si>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</si>
  <si>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</si>
  <si>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</si>
  <si>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</si>
  <si>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</si>
  <si>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</si>
  <si>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</si>
  <si>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</si>
  <si>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</si>
  <si>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</si>
  <si>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</si>
  <si>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</si>
  <si>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</si>
  <si>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</si>
  <si>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</si>
  <si>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</si>
  <si>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</si>
  <si>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</si>
  <si>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</si>
  <si>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</si>
  <si>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</si>
  <si>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</si>
  <si>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</si>
  <si>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</si>
  <si>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</si>
  <si>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</si>
  <si>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</si>
  <si>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</si>
  <si>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</si>
  <si>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</si>
  <si>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</si>
  <si>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</si>
  <si>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</si>
  <si>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</si>
  <si>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</si>
  <si>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</si>
  <si>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</si>
  <si>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</si>
  <si>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</si>
  <si>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</si>
  <si>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</si>
  <si>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</si>
  <si>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</si>
  <si>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</si>
  <si>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</si>
  <si>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</si>
  <si>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</si>
  <si>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</si>
  <si>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</si>
  <si>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</si>
  <si>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</si>
  <si>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</si>
  <si>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</si>
  <si>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</si>
  <si>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</si>
  <si>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</si>
  <si>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</si>
  <si>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</si>
  <si>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</si>
  <si>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</si>
  <si>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</si>
  <si>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</si>
  <si>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</si>
  <si>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</si>
  <si>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</si>
  <si>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</si>
  <si>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</si>
  <si>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</si>
  <si>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</si>
  <si>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</si>
  <si>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</si>
  <si>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</si>
  <si>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</si>
  <si>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</si>
  <si>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</si>
  <si>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</si>
  <si>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</si>
  <si>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</si>
  <si>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</si>
  <si>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</si>
  <si>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</si>
  <si>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</si>
  <si>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</si>
  <si>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</si>
  <si>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</si>
  <si>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</si>
  <si>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</si>
  <si>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</si>
  <si>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</si>
  <si>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</si>
  <si>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</si>
  <si>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</si>
  <si>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</si>
  <si>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</si>
  <si>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</si>
  <si>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</si>
  <si>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</si>
  <si>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</si>
  <si>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</si>
  <si>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</si>
  <si>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</si>
  <si>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</si>
  <si>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</si>
  <si>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</si>
  <si>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</si>
  <si>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</si>
  <si>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</si>
  <si>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</si>
  <si>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</si>
  <si>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</si>
  <si>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</si>
  <si>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</si>
  <si>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</si>
  <si>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</si>
  <si>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</si>
  <si>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</si>
  <si>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</si>
  <si>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</si>
  <si>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</si>
  <si>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</si>
  <si>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</si>
  <si>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</si>
  <si>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</si>
  <si>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</si>
  <si>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</si>
  <si>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</si>
  <si>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</si>
  <si>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</si>
  <si>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</si>
  <si>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</si>
  <si>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</si>
  <si>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</si>
  <si>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</si>
  <si>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</si>
  <si>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</si>
  <si>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</si>
  <si>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</si>
  <si>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</si>
  <si>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</si>
  <si>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</si>
  <si>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</si>
  <si>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</si>
  <si>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</si>
  <si>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</si>
  <si>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</si>
  <si>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</si>
  <si>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</si>
  <si>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</si>
  <si>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</si>
  <si>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</si>
  <si>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</si>
  <si>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</si>
  <si>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</si>
  <si>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</si>
  <si>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</si>
  <si>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</si>
  <si>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</si>
  <si>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</si>
  <si>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</si>
  <si>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</si>
  <si>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</si>
  <si>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</si>
  <si>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</si>
  <si>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</si>
  <si>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</si>
  <si>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</si>
  <si>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</si>
  <si>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</si>
  <si>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</si>
  <si>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</si>
  <si>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</si>
  <si>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</si>
  <si>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</si>
  <si>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</si>
  <si>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</si>
  <si>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</si>
  <si>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</si>
  <si>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</si>
  <si>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</si>
  <si>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</si>
  <si>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</si>
  <si>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</si>
  <si>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</si>
  <si>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</si>
  <si>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</si>
  <si>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</si>
  <si>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</si>
  <si>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</si>
  <si>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</si>
  <si>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</si>
  <si>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</si>
  <si>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</si>
  <si>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</si>
  <si>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</si>
  <si>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</si>
  <si>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</si>
  <si>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</si>
  <si>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</si>
  <si>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</si>
  <si>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</si>
  <si>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</si>
  <si>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</si>
  <si>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</si>
  <si>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</si>
  <si>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</si>
  <si>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</si>
  <si>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</si>
  <si>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</si>
  <si>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</si>
  <si>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</si>
  <si>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</si>
  <si>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</si>
  <si>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</si>
  <si>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</si>
  <si>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</si>
  <si>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</si>
  <si>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</si>
  <si>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</si>
  <si>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</si>
  <si>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</si>
  <si>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</si>
  <si>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</si>
  <si>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</si>
  <si>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</si>
  <si>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</si>
  <si>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</si>
  <si>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</si>
  <si>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</si>
  <si>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</si>
  <si>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</si>
  <si>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</si>
  <si>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</si>
  <si>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</si>
  <si>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</si>
  <si>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</si>
  <si>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</si>
  <si>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</si>
  <si>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</si>
  <si>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</si>
  <si>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</si>
  <si>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</si>
  <si>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</si>
  <si>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</si>
  <si>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</si>
  <si>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</si>
  <si>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</si>
  <si>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</si>
  <si>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</si>
  <si>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</si>
  <si>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</si>
  <si>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</si>
  <si>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</si>
  <si>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</si>
  <si>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</si>
  <si>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</si>
  <si>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</si>
  <si>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</si>
  <si>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</si>
  <si>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</si>
  <si>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</si>
  <si>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</si>
  <si>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</si>
  <si>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</si>
  <si>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</si>
  <si>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</si>
  <si>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</si>
  <si>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</si>
  <si>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</si>
  <si>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</si>
  <si>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</si>
  <si>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</si>
  <si>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</si>
  <si>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</si>
  <si>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</si>
  <si>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</si>
  <si>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</si>
  <si>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</si>
  <si>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</si>
  <si>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</si>
  <si>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</si>
  <si>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</si>
  <si>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</si>
  <si>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</si>
  <si>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</si>
  <si>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</si>
  <si>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</si>
  <si>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</si>
  <si>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</si>
  <si>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</si>
  <si>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</si>
  <si>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</si>
  <si>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</si>
  <si>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</si>
  <si>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</si>
  <si>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</si>
  <si>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</si>
  <si>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</si>
  <si>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</si>
  <si>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</si>
  <si>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</si>
  <si>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</si>
  <si>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</si>
  <si>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</si>
  <si>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</si>
  <si>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</si>
  <si>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</si>
  <si>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</si>
  <si>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</si>
  <si>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</si>
  <si>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</si>
  <si>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</si>
  <si>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</si>
  <si>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</si>
  <si>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</si>
  <si>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</si>
  <si>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</si>
  <si>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</si>
  <si>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</si>
  <si>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</si>
  <si>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</si>
  <si>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</si>
  <si>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</si>
  <si>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</si>
  <si>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</si>
  <si>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</si>
  <si>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</si>
  <si>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</si>
  <si>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</si>
  <si>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</si>
  <si>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</si>
  <si>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</si>
  <si>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</si>
  <si>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</si>
  <si>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</si>
  <si>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</si>
  <si>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</si>
  <si>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</si>
  <si>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</si>
  <si>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</si>
  <si>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</si>
  <si>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</si>
  <si>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</si>
  <si>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</si>
  <si>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</si>
  <si>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</si>
  <si>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</si>
  <si>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</si>
  <si>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</si>
  <si>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</si>
  <si>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</si>
  <si>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</si>
  <si>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</si>
  <si>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</si>
  <si>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</si>
  <si>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</si>
  <si>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</si>
  <si>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</si>
  <si>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</si>
  <si>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</si>
  <si>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</si>
  <si>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</si>
  <si>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</si>
  <si>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</si>
  <si>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</si>
  <si>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</si>
  <si>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</si>
  <si>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</si>
  <si>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</si>
  <si>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</si>
  <si>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</si>
  <si>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</si>
  <si>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</si>
  <si>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</si>
  <si>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</si>
  <si>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</si>
  <si>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</si>
  <si>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</si>
  <si>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</si>
  <si>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</si>
  <si>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</si>
  <si>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</si>
  <si>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</si>
  <si>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</si>
  <si>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</si>
  <si>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</si>
  <si>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</si>
  <si>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</si>
  <si>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</si>
  <si>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</si>
  <si>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</si>
  <si>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</si>
  <si>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</si>
  <si>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</si>
  <si>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</si>
  <si>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</si>
  <si>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</si>
  <si>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</si>
  <si>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</si>
  <si>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</si>
  <si>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</si>
  <si>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</si>
  <si>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</si>
  <si>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</si>
  <si>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</si>
  <si>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</si>
  <si>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</si>
  <si>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</si>
  <si>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</si>
  <si>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</si>
  <si>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</si>
  <si>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</si>
  <si>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</si>
  <si>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</si>
  <si>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</si>
  <si>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</si>
  <si>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</si>
  <si>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</si>
  <si>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</si>
  <si>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</si>
  <si>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</si>
  <si>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</si>
  <si>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</si>
  <si>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</si>
  <si>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</si>
  <si>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</si>
  <si>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</si>
  <si>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</si>
  <si>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</si>
  <si>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</si>
  <si>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</si>
  <si>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</si>
  <si>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</si>
  <si>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</si>
  <si>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</si>
  <si>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</si>
  <si>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</si>
  <si>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</si>
  <si>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</si>
  <si>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</si>
  <si>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</si>
  <si>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</si>
  <si>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</si>
  <si>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</si>
  <si>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</si>
  <si>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</si>
  <si>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</si>
  <si>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</si>
  <si>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</si>
  <si>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</si>
  <si>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</si>
  <si>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</si>
  <si>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</si>
  <si>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</si>
  <si>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</si>
  <si>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</si>
  <si>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</si>
  <si>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</si>
  <si>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</si>
  <si>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</si>
  <si>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</si>
  <si>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</si>
  <si>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</si>
  <si>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</si>
  <si>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</si>
  <si>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</si>
  <si>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</si>
  <si>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</si>
  <si>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</si>
  <si>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</si>
  <si>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</si>
  <si>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</si>
  <si>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</si>
  <si>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</si>
  <si>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</si>
  <si>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</si>
  <si>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</si>
  <si>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</si>
  <si>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</si>
  <si>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</si>
  <si>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</si>
  <si>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</si>
  <si>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</si>
  <si>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</si>
  <si>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</si>
  <si>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</si>
  <si>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</si>
  <si>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</si>
  <si>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</si>
  <si>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</si>
  <si>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</si>
  <si>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</si>
  <si>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</si>
  <si>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</si>
  <si>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</si>
  <si>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</si>
  <si>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</si>
  <si>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</si>
  <si>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</si>
  <si>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</si>
  <si>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</si>
  <si>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</si>
  <si>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</si>
  <si>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</si>
  <si>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</si>
  <si>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</si>
  <si>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</si>
  <si>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</si>
  <si>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</si>
  <si>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</si>
  <si>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</si>
  <si>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</si>
  <si>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</si>
  <si>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</si>
  <si>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</si>
  <si>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</si>
  <si>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</si>
  <si>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</si>
  <si>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</si>
  <si>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</si>
  <si>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</si>
  <si>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</si>
  <si>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</si>
  <si>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</si>
  <si>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</si>
  <si>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</si>
  <si>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</si>
  <si>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</si>
  <si>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</si>
  <si>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</si>
  <si>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</si>
  <si>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</si>
  <si>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</si>
  <si>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</si>
  <si>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</si>
  <si>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</si>
  <si>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</si>
  <si>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</si>
  <si>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</si>
  <si>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ANP</t>
  </si>
  <si>
    <t>CAU</t>
  </si>
  <si>
    <t>CREA</t>
  </si>
  <si>
    <t>CEHOP</t>
  </si>
  <si>
    <t>CONTRATACAO_PUBLICA</t>
  </si>
  <si>
    <t>DER_PR</t>
  </si>
  <si>
    <t>PAVIMENTAÇÃO DA ESTRADA BENTO GONÇALVES KM 9+550 A 10+990,44</t>
  </si>
  <si>
    <t>Terraplenagem, sub leito de macadame e drenagem em valas</t>
  </si>
  <si>
    <t>EXECUÇÃO E COMPACTAÇÃO DE BASE E OU SUB BASE PARA PAVIMENTAÇÃO DE MACADAME SECO - EXCLUSIVE CARGA E TRANSPORTE. AF_11/2019</t>
  </si>
  <si>
    <t>Transporte de macadame, DMT= 30</t>
  </si>
  <si>
    <t>PEDRA BRITADA OU BICA CORRIDA, NAO CLASSIFICADA - BRITA ANTI-INTRUSIVA CAMADA 3 CM</t>
  </si>
  <si>
    <t xml:space="preserve">Transporte base de brita  anti-intrusiva DMT= 30,00 KM </t>
  </si>
  <si>
    <t>Regularização do subleito</t>
  </si>
  <si>
    <t>Limpeza de vala de drenagem</t>
  </si>
  <si>
    <t xml:space="preserve">Base de brita graduada </t>
  </si>
  <si>
    <t xml:space="preserve">Base de brita graduada, camada compactada = 14,0 cm </t>
  </si>
  <si>
    <t>Transporte base de brita graduada, DMT= 27,1 KM</t>
  </si>
  <si>
    <t>SERVIÇOS PRELIMINARES</t>
  </si>
  <si>
    <t>PLACA DE OBRA (PARA CONSTRUCAO CIVIL) EM CHAPA GALVANIZADA *N. 22*, ADESIVADA,  - 2,40m x 1,20m</t>
  </si>
  <si>
    <t>SINALIZAÇÃO COM FITA FIXADA EM CONE PLÁSTICO, INCLUINDO CONE</t>
  </si>
  <si>
    <t>MOBILIZAÇÃO DE EQUIPAMENTOS</t>
  </si>
  <si>
    <t>ADMINISTRAÇÃO LOCAL</t>
  </si>
  <si>
    <t/>
  </si>
  <si>
    <t>ADMINSTRAÇÃO LOCAL</t>
  </si>
  <si>
    <t>PAVIMENTAÇÃO</t>
  </si>
  <si>
    <t>EXECUÇÃO DE IMPRIMAÇÃO COM ASFALTO DILUÍDO CM-30.</t>
  </si>
  <si>
    <t>TRANSPORTE COM CAMINHÃO TANQUE DE TRANSPORTE DE MATERIAL ASFÁLTICO DE 30000 L, EM VIA URBANA PAVIMENTADA, DMT ATÉ 30KM (UNIDADE: TXKM). AF_07/2020- TRANSPORTE DE MATERIAL DE IMPRIMAÇÃO DA REFAP ATÉ A OBRA</t>
  </si>
  <si>
    <t>TRANSPORTE COM CAMINHÃO TANQUE DE TRANSPORTE DE MATERIAL ASFÁLTICO DE 30000 L, EM VIA URBANA PAVIMENTADA, ADICIONAL PARA DMT EXCEDENTE A 30 KM (UNIDADE: TXKM). AF_07/2020 TRANSPORTE DE MATERIAL DE IMPRIMAÇÃO DA REFAP ATÉ A OBRA</t>
  </si>
  <si>
    <t xml:space="preserve">EXECUÇÃO DE PINTURA DE LIGAÇÃO COM EMULSÃO ASFÁLTICA RR-2C. AF_11/2019 </t>
  </si>
  <si>
    <t>TRANSPORTE COM CAMINHÃO TANQUE DE TRANSPORTE DE MATERIAL ASFÁLTICO DE 30000 L, EM VIA URBANA PAVIMENTADA, DMT ATÉ 30KM (UNIDADE: TXKM). AF_07/2020- TRANSPORTE DE LIGANTE DA REFAP ATÉ A OBRA</t>
  </si>
  <si>
    <t>TRANSPORTE COM CAMINHÃO TANQUE DE TRANSPORTE DE MATERIAL ASFÁLTICO DE 30000 L, EM VIA URBANA PAVIMENTADA, ADICIONAL PARA DMT EXCEDENTE A 30 KM (UNIDADE: TXKM). AF_07/2020 TRANSPORTE DE LIGANTE DA REFAP ATÉ A OBRA</t>
  </si>
  <si>
    <t>EXECUÇÃO DE PAVIMENTO COM APLICAÇÃO DE CONCRETO ASFÁLTICO, CAMADA DE ROLAMENTO - EXCLUSIVE CARGA E TRANSPORTE. AF_11/2019 - CBUQ EM USINA PRÓPRIA - BASEADO NA COMPOSIÇÃO 95995</t>
  </si>
  <si>
    <t>TRANSPORTE COM CAMINHÃO BASCULANTE DE 10 M³, EM VIA URBANA PAVIMENTADA, DMT ATÉ 30 KM (UNIDADE: M3XKM). AF_07/2020 - MASSA ASFÁLTICA DA USINA ATÉ A OBRA</t>
  </si>
  <si>
    <t>TRANSPORTE COM CAMINHÃO TANQUE DE TRANSPORTE DE MATERIAL ASFÁLTICO DE 30000 L, EM VIA URBANA PAVIMENTADA, DMT ATÉ 30KM (UNIDADE: TXKM). AF_07/2020- TRANSPORTE DE CAP DA REFAP ATÉ A USINA</t>
  </si>
  <si>
    <t>TRANSPORTE COM CAMINHÃO TANQUE DE TRANSPORTE DE MATERIAL ASFÁLTICO DE 30000 L, EM VIA URBANA PAVIMENTADA, ADICIONAL PARA DMT EXCEDENTE A 30 KM (UNIDADE: TXKM). AF_07/2020 TRANSPORTE DE CAP DA REFAP ATÉ A USINA</t>
  </si>
  <si>
    <t>CARGA DE MISTURA ASFÁLTICA EM CAMINHÃO BASCULANTE 10 M³</t>
  </si>
  <si>
    <t>SINALIZAÇÃO</t>
  </si>
  <si>
    <t>SINALIZACAO HORIZONTAL COM TINTA RETRORREFLETIVA A BASE DE RESINA ACRILICA COM MICROESFERAS DE VIDRO - LINHA DE EIXO</t>
  </si>
  <si>
    <t>SINALIZACAO HORIZONTAL COM TINTA RETRORREFLETIVA A BASE DE RESINA ACRILICA COM MICROESFERAS DE VIDRO - LINHAS DE BORDO</t>
  </si>
  <si>
    <t>CONFECÇÃO DE PLACAS DE REGULAMENTAÇÃO REDONDAS (DIÂMETRO 0,5 M) - EM AÇO Nº 16  GALVANIZADO,  COM PELÍCULA REFLETIVA TIPO III + III  E PARAFUSOS</t>
  </si>
  <si>
    <t>CONFECÇÃO DE PLACAS DE ADVERTÊNCIA  QUADRADAS (LADO 0,5 M) - EM AÇO Nº 16  GALVANIZADO,  COM PELÍCULA REFLETIVA TIPO III + III  E PARAFUSOS</t>
  </si>
  <si>
    <t>SUPORTE PARA PLACA EM AÇO GALVANIZADO 2", FORNECIMENTO E INSTALAÇÃO</t>
  </si>
  <si>
    <t>ESCAVAÇÃO MANUAL (30X30X60 CM)</t>
  </si>
  <si>
    <t>CONCRETO 15 MPA PARA FIXAÇÃO DE PLACAS (30X30X60 CM)</t>
  </si>
  <si>
    <t>LANÇAMENTO DE CONCRETO 15 MPA PARA FIXAÇÃO DE PLACAS (30X30X60 CM)</t>
  </si>
  <si>
    <t>DESMOBILIZAÇÃO</t>
  </si>
  <si>
    <t>DESMOBILIZAÇÃO DE EQUIPAMENTOS</t>
  </si>
  <si>
    <t>96400</t>
  </si>
  <si>
    <t>4748</t>
  </si>
  <si>
    <t>4813</t>
  </si>
  <si>
    <t>97053</t>
  </si>
  <si>
    <t>COMP 02</t>
  </si>
  <si>
    <t>COMP 01</t>
  </si>
  <si>
    <t>COMP 05</t>
  </si>
  <si>
    <t>102330</t>
  </si>
  <si>
    <t>102331</t>
  </si>
  <si>
    <t>96402</t>
  </si>
  <si>
    <t>COMP. 04</t>
  </si>
  <si>
    <t>95875</t>
  </si>
  <si>
    <t>100986</t>
  </si>
  <si>
    <t>COMP 06</t>
  </si>
  <si>
    <t>5213418</t>
  </si>
  <si>
    <t>92335</t>
  </si>
  <si>
    <t>96522</t>
  </si>
  <si>
    <t>94963</t>
  </si>
  <si>
    <t>92873</t>
  </si>
  <si>
    <t>COMP 03</t>
  </si>
  <si>
    <t>PREFEITURA DE COTIPORA</t>
  </si>
  <si>
    <t>90898487000164</t>
  </si>
  <si>
    <t>concresul engenharia ltda</t>
  </si>
  <si>
    <t>26277170000101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</si>
</sst>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2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</cellStyleXfs>
  <cellXfs count="244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52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2" xfId="49"/>
    <cellStyle name="Separador de milhares 2 3" xfId="50"/>
    <cellStyle name="Separador de milhares 2 4" xfId="5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5" t="s">
        <v>3752</v>
      </c>
      <c r="B1" s="186"/>
      <c r="C1" s="186"/>
      <c r="D1" s="186"/>
      <c r="E1" s="186"/>
      <c r="F1" s="186"/>
      <c r="G1" s="187"/>
    </row>
    <row r="2" spans="1:8" s="92" customFormat="1" ht="15.75" thickBot="1" x14ac:dyDescent="0.3">
      <c r="A2" s="46" t="s">
        <v>161</v>
      </c>
      <c r="B2" s="191" t="s">
        <v>7</v>
      </c>
      <c r="C2" s="191"/>
      <c r="D2" s="76" t="s">
        <v>162</v>
      </c>
      <c r="E2" s="112">
        <v>1</v>
      </c>
      <c r="F2" s="77" t="s">
        <v>163</v>
      </c>
      <c r="G2" s="35">
        <v>2022</v>
      </c>
      <c r="H2" s="89"/>
    </row>
    <row r="3" spans="1:8" s="92" customFormat="1" ht="31.5" customHeight="1" thickBot="1" x14ac:dyDescent="0.3">
      <c r="A3" s="41" t="s">
        <v>153</v>
      </c>
      <c r="B3" s="192" t="s">
        <v>4013</v>
      </c>
      <c r="C3" s="192"/>
      <c r="D3" s="192"/>
      <c r="E3" s="192"/>
      <c r="F3" s="192"/>
      <c r="G3" s="193"/>
    </row>
    <row r="4" spans="1:8" s="92" customFormat="1" ht="15.75" thickBot="1" x14ac:dyDescent="0.3">
      <c r="A4" s="46" t="s">
        <v>175</v>
      </c>
      <c r="B4" s="194" t="s">
        <v>4074</v>
      </c>
      <c r="C4" s="194"/>
      <c r="D4" s="194"/>
      <c r="E4" s="195"/>
      <c r="F4" s="47" t="s">
        <v>179</v>
      </c>
      <c r="G4" s="124" t="s">
        <v>4075</v>
      </c>
    </row>
    <row r="5" spans="1:8" s="92" customFormat="1" ht="15.75" thickBot="1" x14ac:dyDescent="0.3">
      <c r="A5" s="46" t="s">
        <v>3785</v>
      </c>
      <c r="B5" s="127" t="s">
        <v>170</v>
      </c>
      <c r="C5" s="177" t="s">
        <v>3956</v>
      </c>
      <c r="D5" s="177"/>
      <c r="E5" s="177"/>
      <c r="F5" s="196"/>
      <c r="G5" s="197"/>
    </row>
    <row r="6" spans="1:8" s="94" customFormat="1" ht="15.75" thickBot="1" x14ac:dyDescent="0.3">
      <c r="A6" s="46" t="s">
        <v>155</v>
      </c>
      <c r="B6" s="78">
        <f>'Orçamento-base'!C6</f>
        <v>1759440.69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1758615.0099999998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3747</v>
      </c>
      <c r="B8" s="91">
        <f>COUNT('Orçamento-base'!B12:B39951)</f>
        <v>32</v>
      </c>
      <c r="C8" s="81"/>
      <c r="D8" s="81"/>
      <c r="E8" s="82"/>
      <c r="F8" s="81"/>
      <c r="G8" s="98"/>
      <c r="H8" s="95"/>
    </row>
    <row r="9" spans="1:8" s="96" customFormat="1" x14ac:dyDescent="0.25">
      <c r="A9" s="159" t="s">
        <v>3933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3749</v>
      </c>
      <c r="D10" s="59"/>
      <c r="E10" s="56"/>
      <c r="F10" s="59"/>
      <c r="G10" s="99"/>
      <c r="H10" s="93"/>
    </row>
    <row r="11" spans="1:8" ht="13.5" customHeight="1" x14ac:dyDescent="0.25">
      <c r="A11" s="188" t="s">
        <v>3750</v>
      </c>
      <c r="B11" s="189" t="s">
        <v>3751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188"/>
      <c r="B12" s="190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/>
      <c r="B13" s="37"/>
      <c r="C13" s="86">
        <f>SUMIF('Orçamento-base'!$A$12:$A$39953,Identificação!$A13,'Orçamento-base'!$K$12:$K$39953)</f>
        <v>0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/>
      <c r="B14" s="37"/>
      <c r="C14" s="156">
        <f>SUMIF('Orçamento-base'!$A$12:$A$39953,Identificação!$A14,'Orçamento-base'!$K$12:$K$39953)</f>
        <v>0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25">
      <c r="A15" s="36"/>
      <c r="B15" s="37"/>
      <c r="C15" s="156">
        <f>SUMIF('Orçamento-base'!$A$12:$A$39953,Identificação!$A15,'Orçamento-base'!$K$12:$K$39953)</f>
        <v>0</v>
      </c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25">
      <c r="A16" s="36"/>
      <c r="B16" s="37"/>
      <c r="C16" s="156">
        <f>SUMIF('Orçamento-base'!$A$12:$A$39953,Identificação!$A16,'Orçamento-base'!$K$12:$K$39953)</f>
        <v>0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25">
      <c r="A17" s="36"/>
      <c r="B17" s="37"/>
      <c r="C17" s="156">
        <f>SUMIF('Orçamento-base'!$A$12:$A$39953,Identificação!$A17,'Orçamento-base'!$K$12:$K$39953)</f>
        <v>0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25">
      <c r="A18" s="36"/>
      <c r="B18" s="37"/>
      <c r="C18" s="156">
        <f>SUMIF('Orçamento-base'!$A$12:$A$39953,Identificação!$A18,'Orçamento-base'!$K$12:$K$39953)</f>
        <v>0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25">
      <c r="A19" s="36"/>
      <c r="B19" s="37"/>
      <c r="C19" s="156">
        <f>SUMIF('Orçamento-base'!$A$12:$A$39953,Identificação!$A19,'Orçamento-base'!$K$12:$K$39953)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25">
      <c r="A20" s="36"/>
      <c r="B20" s="37"/>
      <c r="C20" s="156">
        <f>SUMIF('Orçamento-base'!$A$12:$A$39953,Identificação!$A20,'Orçamento-base'!$K$12:$K$39953)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25">
      <c r="A21" s="36"/>
      <c r="B21" s="37"/>
      <c r="C21" s="156">
        <f>SUMIF('Orçamento-base'!$A$12:$A$39953,Identificação!$A21,'Orçamento-base'!$K$12:$K$39953)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25">
      <c r="A22" s="36"/>
      <c r="B22" s="37"/>
      <c r="C22" s="156">
        <f>SUMIF('Orçamento-base'!$A$12:$A$39953,Identificação!$A22,'Orçamento-base'!$K$12:$K$39953)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25">
      <c r="A23" s="36"/>
      <c r="B23" s="37"/>
      <c r="C23" s="156">
        <f>SUMIF('Orçamento-base'!$A$12:$A$39953,Identificação!$A23,'Orçamento-base'!$K$12:$K$39953)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25">
      <c r="A24" s="36"/>
      <c r="B24" s="37"/>
      <c r="C24" s="156">
        <f>SUMIF('Orçamento-base'!$A$12:$A$39953,Identificação!$A24,'Orçamento-base'!$K$12:$K$39953)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25">
      <c r="A25" s="36"/>
      <c r="B25" s="37"/>
      <c r="C25" s="156">
        <f>SUMIF('Orçamento-base'!$A$12:$A$39953,Identificação!$A25,'Orçamento-base'!$K$12:$K$39953)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25">
      <c r="A26" s="36"/>
      <c r="B26" s="37"/>
      <c r="C26" s="156">
        <f>SUMIF('Orçamento-base'!$A$12:$A$39953,Identificação!$A26,'Orçamento-base'!$K$12:$K$39953)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25">
      <c r="A27" s="36"/>
      <c r="B27" s="37"/>
      <c r="C27" s="156">
        <f>SUMIF('Orçamento-base'!$A$12:$A$39953,Identificação!$A27,'Orçamento-base'!$K$12:$K$39953)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25">
      <c r="A28" s="36"/>
      <c r="B28" s="37"/>
      <c r="C28" s="156">
        <f>SUMIF('Orçamento-base'!$A$12:$A$39953,Identificação!$A28,'Orçamento-base'!$K$12:$K$39953)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25">
      <c r="A29" s="36"/>
      <c r="B29" s="37"/>
      <c r="C29" s="156">
        <f>SUMIF('Orçamento-base'!$A$12:$A$39953,Identificação!$A29,'Orçamento-base'!$K$12:$K$39953)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25">
      <c r="A30" s="36"/>
      <c r="B30" s="37"/>
      <c r="C30" s="156">
        <f>SUMIF('Orçamento-base'!$A$12:$A$39953,Identificação!$A30,'Orçamento-base'!$K$12:$K$39953)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25">
      <c r="A31" s="36"/>
      <c r="B31" s="37"/>
      <c r="C31" s="156">
        <f>SUMIF('Orçamento-base'!$A$12:$A$39953,Identificação!$A31,'Orçamento-base'!$K$12:$K$39953)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25">
      <c r="A32" s="36"/>
      <c r="B32" s="37"/>
      <c r="C32" s="156">
        <f>SUMIF('Orçamento-base'!$A$12:$A$39953,Identificação!$A32,'Orçamento-base'!$K$12:$K$39953)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25">
      <c r="A33" s="36"/>
      <c r="B33" s="37"/>
      <c r="C33" s="156">
        <f>SUMIF('Orçamento-base'!$A$12:$A$39953,Identificação!$A33,'Orçamento-base'!$K$12:$K$39953)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25">
      <c r="A34" s="36"/>
      <c r="B34" s="37"/>
      <c r="C34" s="156">
        <f>SUMIF('Orçamento-base'!$A$12:$A$39953,Identificação!$A34,'Orçamento-base'!$K$12:$K$39953)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25">
      <c r="A35" s="36"/>
      <c r="B35" s="37"/>
      <c r="C35" s="156">
        <f>SUMIF('Orçamento-base'!$A$12:$A$39953,Identificação!$A35,'Orçamento-base'!$K$12:$K$39953)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25">
      <c r="A36" s="36"/>
      <c r="B36" s="37"/>
      <c r="C36" s="156">
        <f>SUMIF('Orçamento-base'!$A$12:$A$39953,Identificação!$A36,'Orçamento-base'!$K$12:$K$39953)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25">
      <c r="A37" s="36"/>
      <c r="B37" s="37"/>
      <c r="C37" s="156">
        <f>SUMIF('Orçamento-base'!$A$12:$A$39953,Identificação!$A37,'Orçamento-base'!$K$12:$K$39953)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25">
      <c r="A38" s="36"/>
      <c r="B38" s="37"/>
      <c r="C38" s="156">
        <f>SUMIF('Orçamento-base'!$A$12:$A$39953,Identificação!$A38,'Orçamento-base'!$K$12:$K$39953)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25">
      <c r="A39" s="36"/>
      <c r="B39" s="37"/>
      <c r="C39" s="156">
        <f>SUMIF('Orçamento-base'!$A$12:$A$39953,Identificação!$A39,'Orçamento-base'!$K$12:$K$39953)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25">
      <c r="A40" s="36"/>
      <c r="B40" s="37"/>
      <c r="C40" s="156">
        <f>SUMIF('Orçamento-base'!$A$12:$A$39953,Identificação!$A40,'Orçamento-base'!$K$12:$K$39953)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25">
      <c r="A41" s="36"/>
      <c r="B41" s="37"/>
      <c r="C41" s="156">
        <f>SUMIF('Orçamento-base'!$A$12:$A$39953,Identificação!$A41,'Orçamento-base'!$K$12:$K$39953)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25">
      <c r="A42" s="36"/>
      <c r="B42" s="37"/>
      <c r="C42" s="156">
        <f>SUMIF('Orçamento-base'!$A$12:$A$39953,Identificação!$A42,'Orçamento-base'!$K$12:$K$39953)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25">
      <c r="A43" s="36"/>
      <c r="B43" s="37"/>
      <c r="C43" s="156">
        <f>SUMIF('Orçamento-base'!$A$12:$A$39953,Identificação!$A43,'Orçamento-base'!$K$12:$K$39953)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25">
      <c r="A44" s="36"/>
      <c r="B44" s="37"/>
      <c r="C44" s="156">
        <f>SUMIF('Orçamento-base'!$A$12:$A$39953,Identificação!$A44,'Orçamento-base'!$K$12:$K$39953)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25">
      <c r="A45" s="36"/>
      <c r="B45" s="37"/>
      <c r="C45" s="156">
        <f>SUMIF('Orçamento-base'!$A$12:$A$39953,Identificação!$A45,'Orçamento-base'!$K$12:$K$39953)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25">
      <c r="A46" s="36"/>
      <c r="B46" s="37"/>
      <c r="C46" s="156">
        <f>SUMIF('Orçamento-base'!$A$12:$A$39953,Identificação!$A46,'Orçamento-base'!$K$12:$K$39953)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25">
      <c r="A47" s="36"/>
      <c r="B47" s="37"/>
      <c r="C47" s="156">
        <f>SUMIF('Orçamento-base'!$A$12:$A$39953,Identificação!$A47,'Orçamento-base'!$K$12:$K$39953)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25">
      <c r="A48" s="36"/>
      <c r="B48" s="37"/>
      <c r="C48" s="156">
        <f>SUMIF('Orçamento-base'!$A$12:$A$39953,Identificação!$A48,'Orçamento-base'!$K$12:$K$39953)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25">
      <c r="A49" s="36"/>
      <c r="B49" s="37"/>
      <c r="C49" s="156">
        <f>SUMIF('Orçamento-base'!$A$12:$A$39953,Identificação!$A49,'Orçamento-base'!$K$12:$K$39953)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25">
      <c r="A50" s="36"/>
      <c r="B50" s="37"/>
      <c r="C50" s="156">
        <f>SUMIF('Orçamento-base'!$A$12:$A$39953,Identificação!$A50,'Orçamento-base'!$K$12:$K$39953)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25">
      <c r="A51" s="36"/>
      <c r="B51" s="37"/>
      <c r="C51" s="156">
        <f>SUMIF('Orçamento-base'!$A$12:$A$39953,Identificação!$A51,'Orçamento-base'!$K$12:$K$39953)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25">
      <c r="A52" s="36"/>
      <c r="B52" s="37"/>
      <c r="C52" s="156">
        <f>SUMIF('Orçamento-base'!$A$12:$A$39953,Identificação!$A52,'Orçamento-base'!$K$12:$K$39953)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25">
      <c r="A53" s="36"/>
      <c r="B53" s="37"/>
      <c r="C53" s="156">
        <f>SUMIF('Orçamento-base'!$A$12:$A$39953,Identificação!$A53,'Orçamento-base'!$K$12:$K$39953)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25">
      <c r="A54" s="36"/>
      <c r="B54" s="37"/>
      <c r="C54" s="156">
        <f>SUMIF('Orçamento-base'!$A$12:$A$39953,Identificação!$A54,'Orçamento-base'!$K$12:$K$39953)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25">
      <c r="A55" s="36"/>
      <c r="B55" s="37"/>
      <c r="C55" s="156">
        <f>SUMIF('Orçamento-base'!$A$12:$A$39953,Identificação!$A55,'Orçamento-base'!$K$12:$K$39953)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25">
      <c r="A56" s="36"/>
      <c r="B56" s="37"/>
      <c r="C56" s="156">
        <f>SUMIF('Orçamento-base'!$A$12:$A$39953,Identificação!$A56,'Orçamento-base'!$K$12:$K$39953)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25">
      <c r="A57" s="36"/>
      <c r="B57" s="37"/>
      <c r="C57" s="156">
        <f>SUMIF('Orçamento-base'!$A$12:$A$39953,Identificação!$A57,'Orçamento-base'!$K$12:$K$39953)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25">
      <c r="A58" s="36"/>
      <c r="B58" s="37"/>
      <c r="C58" s="156">
        <f>SUMIF('Orçamento-base'!$A$12:$A$39953,Identificação!$A58,'Orçamento-base'!$K$12:$K$39953)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25">
      <c r="A59" s="36"/>
      <c r="B59" s="37"/>
      <c r="C59" s="156">
        <f>SUMIF('Orçamento-base'!$A$12:$A$39953,Identificação!$A59,'Orçamento-base'!$K$12:$K$39953)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25">
      <c r="A60" s="36"/>
      <c r="B60" s="37"/>
      <c r="C60" s="156">
        <f>SUMIF('Orçamento-base'!$A$12:$A$39953,Identificação!$A60,'Orçamento-base'!$K$12:$K$39953)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25">
      <c r="A61" s="36"/>
      <c r="B61" s="37"/>
      <c r="C61" s="156">
        <f>SUMIF('Orçamento-base'!$A$12:$A$39953,Identificação!$A61,'Orçamento-base'!$K$12:$K$39953)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25">
      <c r="A62" s="36"/>
      <c r="B62" s="37"/>
      <c r="C62" s="156">
        <f>SUMIF('Orçamento-base'!$A$12:$A$39953,Identificação!$A62,'Orçamento-base'!$K$12:$K$39953)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3"/>
  <sheetViews>
    <sheetView zoomScaleNormal="100" workbookViewId="0">
      <selection activeCell="H33" sqref="H33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customWidth="1"/>
    <col min="5" max="5" width="10.85546875" style="181" customWidth="1"/>
    <col min="6" max="6" width="11" style="108" customWidth="1"/>
    <col min="7" max="7" width="51.85546875" style="68" customWidth="1"/>
    <col min="8" max="8" width="11.140625" style="163" bestFit="1" customWidth="1"/>
    <col min="9" max="9" width="9.7109375" style="75" customWidth="1"/>
    <col min="10" max="10" width="11.42578125" style="175" customWidth="1"/>
    <col min="11" max="11" width="16.42578125" style="68" bestFit="1" customWidth="1"/>
    <col min="12" max="12" width="8" style="149" customWidth="1"/>
    <col min="13" max="13" width="12.7109375" style="150" customWidth="1"/>
    <col min="14" max="14" width="7.140625" style="70" bestFit="1" customWidth="1"/>
    <col min="15" max="15" width="57.28515625" style="67" customWidth="1"/>
    <col min="16" max="16" width="7.140625" style="67" bestFit="1" customWidth="1"/>
    <col min="17" max="17" width="47.7109375" style="67" customWidth="1"/>
    <col min="18" max="18" width="26.85546875" style="65" customWidth="1"/>
    <col min="19" max="19" width="11.28515625" style="65" customWidth="1"/>
    <col min="20" max="16384" width="9.140625" style="65"/>
  </cols>
  <sheetData>
    <row r="1" spans="1:18" s="40" customFormat="1" ht="16.5" thickBot="1" x14ac:dyDescent="0.3">
      <c r="A1" s="206" t="s">
        <v>3676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  <c r="L1" s="142"/>
      <c r="M1" s="143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09" t="str">
        <f>IF(Identificação!B2=0,"",Identificação!B2)</f>
        <v>Tomada de Preços</v>
      </c>
      <c r="D2" s="209"/>
      <c r="E2" s="209"/>
      <c r="F2" s="209"/>
      <c r="G2" s="209"/>
      <c r="H2" s="43" t="s">
        <v>151</v>
      </c>
      <c r="I2" s="44">
        <f>IF(Identificação!E2=0,"",Identificação!E2)</f>
        <v>1</v>
      </c>
      <c r="J2" s="43" t="s">
        <v>152</v>
      </c>
      <c r="K2" s="44">
        <f>IF(Identificação!G2=0,"",Identificação!G2)</f>
        <v>2022</v>
      </c>
      <c r="L2" s="144"/>
      <c r="M2" s="144"/>
    </row>
    <row r="3" spans="1:18" s="45" customFormat="1" ht="32.25" customHeight="1" thickBot="1" x14ac:dyDescent="0.3">
      <c r="A3" s="215" t="s">
        <v>153</v>
      </c>
      <c r="B3" s="216"/>
      <c r="C3" s="217" t="str">
        <f>IF(Identificação!B3=0,"",Identificação!B3)</f>
        <v>PAVIMENTAÇÃO DA ESTRADA BENTO GONÇALVES KM 9+550 A 10+990,44</v>
      </c>
      <c r="D3" s="217"/>
      <c r="E3" s="217"/>
      <c r="F3" s="217"/>
      <c r="G3" s="217"/>
      <c r="H3" s="217"/>
      <c r="I3" s="217"/>
      <c r="J3" s="217"/>
      <c r="K3" s="218"/>
      <c r="L3" s="144"/>
      <c r="M3" s="144"/>
    </row>
    <row r="4" spans="1:18" s="45" customFormat="1" ht="15.75" thickBot="1" x14ac:dyDescent="0.3">
      <c r="A4" s="46" t="s">
        <v>176</v>
      </c>
      <c r="B4" s="47"/>
      <c r="C4" s="211" t="str">
        <f>IF(Identificação!B4=0,"",Identificação!B4)</f>
        <v>PREFEITURA DE COTIPORA</v>
      </c>
      <c r="D4" s="211"/>
      <c r="E4" s="211"/>
      <c r="F4" s="211"/>
      <c r="G4" s="211"/>
      <c r="H4" s="211"/>
      <c r="I4" s="211"/>
      <c r="J4" s="76" t="s">
        <v>173</v>
      </c>
      <c r="K4" s="161" t="str">
        <f>IF(Identificação!G4=0,"",Identificação!G4)</f>
        <v>90898487000164</v>
      </c>
      <c r="L4" s="144"/>
      <c r="M4" s="144"/>
    </row>
    <row r="5" spans="1:18" s="45" customFormat="1" ht="15.75" thickBot="1" x14ac:dyDescent="0.3">
      <c r="A5" s="46" t="s">
        <v>169</v>
      </c>
      <c r="B5" s="47"/>
      <c r="C5" s="211" t="str">
        <f>IF(Identificação!B5=0,"",Identificação!B5)</f>
        <v>Obras e Serviços de Engenharia</v>
      </c>
      <c r="D5" s="211"/>
      <c r="E5" s="211"/>
      <c r="F5" s="211"/>
      <c r="G5" s="212"/>
      <c r="I5" s="100"/>
      <c r="J5" s="48"/>
      <c r="K5" s="49"/>
      <c r="L5" s="145"/>
      <c r="M5" s="144"/>
    </row>
    <row r="6" spans="1:18" s="45" customFormat="1" ht="15.75" thickBot="1" x14ac:dyDescent="0.3">
      <c r="A6" s="46" t="s">
        <v>3762</v>
      </c>
      <c r="B6" s="50"/>
      <c r="C6" s="213">
        <f>SUMIFS(K12:K39953,B12:B39953,"&gt;0",K12:K39953,"&lt;&gt;0")</f>
        <v>1759440.69</v>
      </c>
      <c r="D6" s="213"/>
      <c r="E6" s="213"/>
      <c r="F6" s="213"/>
      <c r="G6" s="214"/>
      <c r="I6" s="51"/>
      <c r="J6" s="51"/>
      <c r="K6" s="52"/>
      <c r="L6" s="144"/>
      <c r="M6" s="144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25">
      <c r="A8" s="160" t="s">
        <v>3932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25">
      <c r="A9" s="55" t="s">
        <v>3763</v>
      </c>
      <c r="B9" s="55"/>
      <c r="C9" s="56"/>
      <c r="F9" s="57" t="s">
        <v>174</v>
      </c>
      <c r="H9" s="60" t="s">
        <v>3764</v>
      </c>
      <c r="J9" s="61"/>
      <c r="K9" s="62"/>
      <c r="L9" s="146"/>
      <c r="M9" s="146"/>
      <c r="R9" s="45"/>
    </row>
    <row r="10" spans="1:18" s="40" customFormat="1" ht="15" customHeight="1" x14ac:dyDescent="0.25">
      <c r="A10" s="198" t="s">
        <v>3761</v>
      </c>
      <c r="B10" s="198" t="s">
        <v>3759</v>
      </c>
      <c r="C10" s="198" t="s">
        <v>3760</v>
      </c>
      <c r="D10" s="202" t="s">
        <v>3675</v>
      </c>
      <c r="E10" s="200" t="s">
        <v>168</v>
      </c>
      <c r="F10" s="204" t="s">
        <v>3674</v>
      </c>
      <c r="G10" s="202" t="s">
        <v>156</v>
      </c>
      <c r="H10" s="223" t="s">
        <v>165</v>
      </c>
      <c r="I10" s="224"/>
      <c r="J10" s="224"/>
      <c r="K10" s="224"/>
      <c r="L10" s="224"/>
      <c r="M10" s="225"/>
      <c r="N10" s="219" t="s">
        <v>177</v>
      </c>
      <c r="O10" s="220"/>
      <c r="P10" s="221" t="s">
        <v>178</v>
      </c>
      <c r="Q10" s="222"/>
      <c r="R10" s="210" t="s">
        <v>3678</v>
      </c>
    </row>
    <row r="11" spans="1:18" s="40" customFormat="1" ht="45" x14ac:dyDescent="0.25">
      <c r="A11" s="199"/>
      <c r="B11" s="199"/>
      <c r="C11" s="199"/>
      <c r="D11" s="203"/>
      <c r="E11" s="201"/>
      <c r="F11" s="205"/>
      <c r="G11" s="203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3786</v>
      </c>
      <c r="O11" s="90" t="s">
        <v>185</v>
      </c>
      <c r="P11" s="64" t="s">
        <v>3786</v>
      </c>
      <c r="Q11" s="114" t="s">
        <v>185</v>
      </c>
      <c r="R11" s="210"/>
    </row>
    <row r="12" spans="1:18" ht="30" x14ac:dyDescent="0.25">
      <c r="A12" s="113"/>
      <c r="B12" s="88" t="str">
        <f>IF(AND(G12&lt;&gt;"",H12&gt;0,I12&lt;&gt;"",J12&lt;&gt;0,K12&lt;&gt;0),COUNT($B$11:B11)+1,"")</f>
        <v/>
      </c>
      <c r="C12" s="72"/>
      <c r="D12" s="141"/>
      <c r="E12" s="180"/>
      <c r="F12" s="107"/>
      <c r="G12" s="66" t="s">
        <v>4014</v>
      </c>
      <c r="H12" s="174"/>
      <c r="I12" s="166"/>
      <c r="J12" s="174"/>
      <c r="K12" s="86" t="str">
        <f>IFERROR(IF(H12*J12&lt;&gt;0,ROUND(ROUND(H12,4)*ROUND(J12,4),2),""),"")</f>
        <v/>
      </c>
      <c r="L12" s="148"/>
      <c r="M12" s="148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ht="45" x14ac:dyDescent="0.25">
      <c r="A13" s="73"/>
      <c r="B13" s="88">
        <f>IF(AND(G13&lt;&gt;"",H13&gt;0,I13&lt;&gt;"",J13&lt;&gt;0,K13&lt;&gt;0),COUNT($B$11:B12)+1,"")</f>
        <v>1</v>
      </c>
      <c r="C13" s="72">
        <v>1</v>
      </c>
      <c r="D13" s="141" t="s">
        <v>3776</v>
      </c>
      <c r="E13" s="182" t="s">
        <v>4054</v>
      </c>
      <c r="F13" s="107">
        <v>44531</v>
      </c>
      <c r="G13" s="66" t="s">
        <v>4015</v>
      </c>
      <c r="H13" s="174">
        <v>2030.1560999999999</v>
      </c>
      <c r="I13" s="166" t="s">
        <v>3696</v>
      </c>
      <c r="J13" s="174">
        <v>121</v>
      </c>
      <c r="K13" s="167">
        <f>IFERROR(IF(H13*J13&lt;&gt;0,ROUND(ROUND(H13,4)*ROUND(J13,4),2),""),"")</f>
        <v>245648.89</v>
      </c>
      <c r="L13" s="148">
        <v>0.2097</v>
      </c>
      <c r="M13" s="148">
        <v>1.111</v>
      </c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6"/>
      <c r="B14" s="178">
        <f>IF(AND(G14&lt;&gt;"",H14&gt;0,I14&lt;&gt;"",J14&lt;&gt;0,K14&lt;&gt;0),COUNT($B$11:B13)+1,"")</f>
        <v>2</v>
      </c>
      <c r="C14" s="72">
        <v>2</v>
      </c>
      <c r="D14" s="141" t="s">
        <v>3776</v>
      </c>
      <c r="E14" s="182">
        <v>93591</v>
      </c>
      <c r="F14" s="107">
        <v>44531</v>
      </c>
      <c r="G14" s="66" t="s">
        <v>4016</v>
      </c>
      <c r="H14" s="174">
        <v>60904.684099999999</v>
      </c>
      <c r="I14" s="166" t="s">
        <v>3765</v>
      </c>
      <c r="J14" s="174">
        <v>2.2200000000000002</v>
      </c>
      <c r="K14" s="156">
        <f>IFERROR(IF(H14*J14&lt;&gt;0,ROUND(ROUND(H14,4)*ROUND(J14,4),2),""),"")</f>
        <v>135208.4</v>
      </c>
      <c r="L14" s="148">
        <v>0.2097</v>
      </c>
      <c r="M14" s="148">
        <v>1.111</v>
      </c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ht="30" x14ac:dyDescent="0.25">
      <c r="A15" s="166"/>
      <c r="B15" s="178">
        <f>IF(AND(G15&lt;&gt;"",H15&gt;0,I15&lt;&gt;"",J15&lt;&gt;0,K15&lt;&gt;0),COUNT($B$11:B14)+1,"")</f>
        <v>3</v>
      </c>
      <c r="C15" s="72">
        <v>3</v>
      </c>
      <c r="D15" s="141" t="s">
        <v>3776</v>
      </c>
      <c r="E15" s="182" t="s">
        <v>4055</v>
      </c>
      <c r="F15" s="107">
        <v>44531</v>
      </c>
      <c r="G15" s="66" t="s">
        <v>4017</v>
      </c>
      <c r="H15" s="174">
        <v>338.35939999999999</v>
      </c>
      <c r="I15" s="166" t="s">
        <v>3696</v>
      </c>
      <c r="J15" s="174">
        <v>56.41</v>
      </c>
      <c r="K15" s="156">
        <f t="shared" ref="K15:K78" si="0">IFERROR(IF(H15*J15&lt;&gt;0,ROUND(ROUND(H15,4)*ROUND(J15,4),2),""),"")</f>
        <v>19086.849999999999</v>
      </c>
      <c r="L15" s="148">
        <v>0.2097</v>
      </c>
      <c r="M15" s="148">
        <v>1.111</v>
      </c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6"/>
      <c r="B16" s="178">
        <f>IF(AND(G16&lt;&gt;"",H16&gt;0,I16&lt;&gt;"",J16&lt;&gt;0,K16&lt;&gt;0),COUNT($B$11:B15)+1,"")</f>
        <v>4</v>
      </c>
      <c r="C16" s="72">
        <v>4</v>
      </c>
      <c r="D16" s="141" t="s">
        <v>3776</v>
      </c>
      <c r="E16" s="182">
        <v>93591</v>
      </c>
      <c r="F16" s="107">
        <v>44531</v>
      </c>
      <c r="G16" s="66" t="s">
        <v>4018</v>
      </c>
      <c r="H16" s="174">
        <v>10150.780699999999</v>
      </c>
      <c r="I16" s="166" t="s">
        <v>3765</v>
      </c>
      <c r="J16" s="174">
        <v>2.2200000000000002</v>
      </c>
      <c r="K16" s="156">
        <f t="shared" si="0"/>
        <v>22534.73</v>
      </c>
      <c r="L16" s="148">
        <v>0.2097</v>
      </c>
      <c r="M16" s="148">
        <v>1.111</v>
      </c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6"/>
      <c r="B17" s="178">
        <f>IF(AND(G17&lt;&gt;"",H17&gt;0,I17&lt;&gt;"",J17&lt;&gt;0,K17&lt;&gt;0),COUNT($B$11:B16)+1,"")</f>
        <v>5</v>
      </c>
      <c r="C17" s="72">
        <v>5</v>
      </c>
      <c r="D17" s="141" t="s">
        <v>3780</v>
      </c>
      <c r="E17" s="182">
        <v>4011209</v>
      </c>
      <c r="F17" s="107">
        <v>44531</v>
      </c>
      <c r="G17" s="66" t="s">
        <v>4019</v>
      </c>
      <c r="H17" s="174">
        <v>11753.990400000001</v>
      </c>
      <c r="I17" s="166" t="s">
        <v>3695</v>
      </c>
      <c r="J17" s="174">
        <v>0.88</v>
      </c>
      <c r="K17" s="156">
        <f t="shared" si="0"/>
        <v>10343.51</v>
      </c>
      <c r="L17" s="148">
        <v>0.2097</v>
      </c>
      <c r="M17" s="148">
        <v>1.111</v>
      </c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6"/>
      <c r="B18" s="178">
        <f>IF(AND(G18&lt;&gt;"",H18&gt;0,I18&lt;&gt;"",J18&lt;&gt;0,K18&lt;&gt;0),COUNT($B$11:B17)+1,"")</f>
        <v>6</v>
      </c>
      <c r="C18" s="72">
        <v>6</v>
      </c>
      <c r="D18" s="141" t="s">
        <v>3780</v>
      </c>
      <c r="E18" s="182">
        <v>4915710</v>
      </c>
      <c r="F18" s="107">
        <v>44531</v>
      </c>
      <c r="G18" s="66" t="s">
        <v>4020</v>
      </c>
      <c r="H18" s="174">
        <v>2880.88</v>
      </c>
      <c r="I18" s="166" t="s">
        <v>3694</v>
      </c>
      <c r="J18" s="174">
        <v>4.55</v>
      </c>
      <c r="K18" s="156">
        <f t="shared" si="0"/>
        <v>13108</v>
      </c>
      <c r="L18" s="148">
        <v>0.2097</v>
      </c>
      <c r="M18" s="148">
        <v>1.111</v>
      </c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6"/>
      <c r="B19" s="178" t="str">
        <f>IF(AND(G19&lt;&gt;"",H19&gt;0,I19&lt;&gt;"",J19&lt;&gt;0,K19&lt;&gt;0),COUNT($B$11:B18)+1,"")</f>
        <v/>
      </c>
      <c r="C19" s="72"/>
      <c r="D19" s="141"/>
      <c r="E19" s="182"/>
      <c r="F19" s="107">
        <v>44531</v>
      </c>
      <c r="G19" s="66" t="s">
        <v>4021</v>
      </c>
      <c r="H19" s="174"/>
      <c r="I19" s="166"/>
      <c r="J19" s="174"/>
      <c r="K19" s="156" t="str">
        <f t="shared" si="0"/>
        <v/>
      </c>
      <c r="L19" s="148"/>
      <c r="M19" s="148"/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6"/>
      <c r="B20" s="178">
        <f>IF(AND(G20&lt;&gt;"",H20&gt;0,I20&lt;&gt;"",J20&lt;&gt;0,K20&lt;&gt;0),COUNT($B$11:B19)+1,"")</f>
        <v>7</v>
      </c>
      <c r="C20" s="72">
        <v>7</v>
      </c>
      <c r="D20" s="141" t="s">
        <v>3776</v>
      </c>
      <c r="E20" s="182">
        <v>96396</v>
      </c>
      <c r="F20" s="107">
        <v>44531</v>
      </c>
      <c r="G20" s="66" t="s">
        <v>4022</v>
      </c>
      <c r="H20" s="174">
        <v>1482.2127</v>
      </c>
      <c r="I20" s="166" t="s">
        <v>3696</v>
      </c>
      <c r="J20" s="174">
        <v>133.16999999999999</v>
      </c>
      <c r="K20" s="156">
        <f t="shared" si="0"/>
        <v>197386.27</v>
      </c>
      <c r="L20" s="148">
        <v>0.2097</v>
      </c>
      <c r="M20" s="148">
        <v>1.111</v>
      </c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x14ac:dyDescent="0.25">
      <c r="A21" s="166"/>
      <c r="B21" s="178">
        <f>IF(AND(G21&lt;&gt;"",H21&gt;0,I21&lt;&gt;"",J21&lt;&gt;0,K21&lt;&gt;0),COUNT($B$11:B20)+1,"")</f>
        <v>8</v>
      </c>
      <c r="C21" s="72">
        <v>8</v>
      </c>
      <c r="D21" s="141" t="s">
        <v>3776</v>
      </c>
      <c r="E21" s="182">
        <v>93591</v>
      </c>
      <c r="F21" s="107">
        <v>44531</v>
      </c>
      <c r="G21" s="66" t="s">
        <v>4023</v>
      </c>
      <c r="H21" s="174">
        <v>40167.965799999998</v>
      </c>
      <c r="I21" s="166" t="s">
        <v>3765</v>
      </c>
      <c r="J21" s="174">
        <v>2.68</v>
      </c>
      <c r="K21" s="156">
        <f t="shared" si="0"/>
        <v>107650.15</v>
      </c>
      <c r="L21" s="148">
        <v>0.2097</v>
      </c>
      <c r="M21" s="148">
        <v>1.111</v>
      </c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x14ac:dyDescent="0.25">
      <c r="A22" s="166"/>
      <c r="B22" s="178" t="str">
        <f>IF(AND(G22&lt;&gt;"",H22&gt;0,I22&lt;&gt;"",J22&lt;&gt;0,K22&lt;&gt;0),COUNT($B$11:B21)+1,"")</f>
        <v/>
      </c>
      <c r="C22" s="72"/>
      <c r="D22" s="141"/>
      <c r="E22" s="182"/>
      <c r="F22" s="107"/>
      <c r="G22" s="66" t="s">
        <v>4024</v>
      </c>
      <c r="H22" s="174"/>
      <c r="I22" s="166"/>
      <c r="J22" s="174"/>
      <c r="K22" s="156" t="str">
        <f t="shared" si="0"/>
        <v/>
      </c>
      <c r="L22" s="148"/>
      <c r="M22" s="148"/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ht="30" x14ac:dyDescent="0.25">
      <c r="A23" s="166"/>
      <c r="B23" s="178">
        <f>IF(AND(G23&lt;&gt;"",H23&gt;0,I23&lt;&gt;"",J23&lt;&gt;0,K23&lt;&gt;0),COUNT($B$11:B22)+1,"")</f>
        <v>9</v>
      </c>
      <c r="C23" s="72">
        <v>9</v>
      </c>
      <c r="D23" s="141" t="s">
        <v>3776</v>
      </c>
      <c r="E23" s="182" t="s">
        <v>4056</v>
      </c>
      <c r="F23" s="107">
        <v>44531</v>
      </c>
      <c r="G23" s="66" t="s">
        <v>4025</v>
      </c>
      <c r="H23" s="174">
        <v>2.88</v>
      </c>
      <c r="I23" s="166" t="s">
        <v>3695</v>
      </c>
      <c r="J23" s="174">
        <v>272.18</v>
      </c>
      <c r="K23" s="156">
        <f t="shared" si="0"/>
        <v>783.88</v>
      </c>
      <c r="L23" s="148">
        <v>0.2097</v>
      </c>
      <c r="M23" s="148">
        <v>1.111</v>
      </c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ht="30" x14ac:dyDescent="0.25">
      <c r="A24" s="166"/>
      <c r="B24" s="178">
        <f>IF(AND(G24&lt;&gt;"",H24&gt;0,I24&lt;&gt;"",J24&lt;&gt;0,K24&lt;&gt;0),COUNT($B$11:B23)+1,"")</f>
        <v>10</v>
      </c>
      <c r="C24" s="72">
        <v>10</v>
      </c>
      <c r="D24" s="141" t="s">
        <v>3776</v>
      </c>
      <c r="E24" s="182" t="s">
        <v>4057</v>
      </c>
      <c r="F24" s="107">
        <v>44531</v>
      </c>
      <c r="G24" s="66" t="s">
        <v>4026</v>
      </c>
      <c r="H24" s="174">
        <v>1440.44</v>
      </c>
      <c r="I24" s="166" t="s">
        <v>3694</v>
      </c>
      <c r="J24" s="174">
        <v>7.74</v>
      </c>
      <c r="K24" s="156">
        <f t="shared" si="0"/>
        <v>11149.01</v>
      </c>
      <c r="L24" s="148">
        <v>0.2097</v>
      </c>
      <c r="M24" s="148">
        <v>1.111</v>
      </c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x14ac:dyDescent="0.25">
      <c r="A25" s="166"/>
      <c r="B25" s="178">
        <f>IF(AND(G25&lt;&gt;"",H25&gt;0,I25&lt;&gt;"",J25&lt;&gt;0,K25&lt;&gt;0),COUNT($B$11:B24)+1,"")</f>
        <v>11</v>
      </c>
      <c r="C25" s="72">
        <v>11</v>
      </c>
      <c r="D25" s="141" t="s">
        <v>3776</v>
      </c>
      <c r="E25" s="182" t="s">
        <v>4058</v>
      </c>
      <c r="F25" s="107">
        <v>44531</v>
      </c>
      <c r="G25" s="66" t="s">
        <v>4027</v>
      </c>
      <c r="H25" s="174">
        <v>1</v>
      </c>
      <c r="I25" s="166" t="s">
        <v>3701</v>
      </c>
      <c r="J25" s="174">
        <v>3654.2</v>
      </c>
      <c r="K25" s="156">
        <f t="shared" si="0"/>
        <v>3654.2</v>
      </c>
      <c r="L25" s="148">
        <v>0.2097</v>
      </c>
      <c r="M25" s="148">
        <v>1.111</v>
      </c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6"/>
      <c r="B26" s="178" t="str">
        <f>IF(AND(G26&lt;&gt;"",H26&gt;0,I26&lt;&gt;"",J26&lt;&gt;0,K26&lt;&gt;0),COUNT($B$11:B25)+1,"")</f>
        <v/>
      </c>
      <c r="C26" s="72"/>
      <c r="D26" s="141"/>
      <c r="E26" s="182"/>
      <c r="F26" s="107"/>
      <c r="G26" s="66" t="s">
        <v>4028</v>
      </c>
      <c r="H26" s="174"/>
      <c r="I26" s="166" t="s">
        <v>4029</v>
      </c>
      <c r="J26" s="174"/>
      <c r="K26" s="156" t="str">
        <f t="shared" si="0"/>
        <v/>
      </c>
      <c r="L26" s="148"/>
      <c r="M26" s="148"/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6"/>
      <c r="B27" s="178">
        <f>IF(AND(G27&lt;&gt;"",H27&gt;0,I27&lt;&gt;"",J27&lt;&gt;0,K27&lt;&gt;0),COUNT($B$11:B26)+1,"")</f>
        <v>12</v>
      </c>
      <c r="C27" s="72">
        <v>12</v>
      </c>
      <c r="D27" s="141" t="s">
        <v>3776</v>
      </c>
      <c r="E27" s="182" t="s">
        <v>4059</v>
      </c>
      <c r="F27" s="107">
        <v>44531</v>
      </c>
      <c r="G27" s="66" t="s">
        <v>4030</v>
      </c>
      <c r="H27" s="174">
        <v>1</v>
      </c>
      <c r="I27" s="166" t="s">
        <v>3701</v>
      </c>
      <c r="J27" s="174">
        <v>6134</v>
      </c>
      <c r="K27" s="156">
        <f t="shared" si="0"/>
        <v>6134</v>
      </c>
      <c r="L27" s="148">
        <v>0.2097</v>
      </c>
      <c r="M27" s="148">
        <v>1.111</v>
      </c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x14ac:dyDescent="0.25">
      <c r="A28" s="166"/>
      <c r="B28" s="178" t="str">
        <f>IF(AND(G28&lt;&gt;"",H28&gt;0,I28&lt;&gt;"",J28&lt;&gt;0,K28&lt;&gt;0),COUNT($B$11:B27)+1,"")</f>
        <v/>
      </c>
      <c r="C28" s="72"/>
      <c r="D28" s="141"/>
      <c r="E28" s="182"/>
      <c r="F28" s="107"/>
      <c r="G28" s="66" t="s">
        <v>4031</v>
      </c>
      <c r="H28" s="174"/>
      <c r="I28" s="166" t="s">
        <v>4029</v>
      </c>
      <c r="J28" s="174"/>
      <c r="K28" s="156" t="str">
        <f t="shared" si="0"/>
        <v/>
      </c>
      <c r="L28" s="148"/>
      <c r="M28" s="148"/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ht="30" x14ac:dyDescent="0.25">
      <c r="A29" s="166"/>
      <c r="B29" s="178">
        <f>IF(AND(G29&lt;&gt;"",H29&gt;0,I29&lt;&gt;"",J29&lt;&gt;0,K29&lt;&gt;0),COUNT($B$11:B28)+1,"")</f>
        <v>13</v>
      </c>
      <c r="C29" s="72">
        <v>13</v>
      </c>
      <c r="D29" s="141" t="s">
        <v>3776</v>
      </c>
      <c r="E29" s="182" t="s">
        <v>4060</v>
      </c>
      <c r="F29" s="107">
        <v>44531</v>
      </c>
      <c r="G29" s="66" t="s">
        <v>4032</v>
      </c>
      <c r="H29" s="174">
        <v>10371.17</v>
      </c>
      <c r="I29" s="166" t="s">
        <v>3695</v>
      </c>
      <c r="J29" s="174">
        <v>12.85</v>
      </c>
      <c r="K29" s="156">
        <f t="shared" si="0"/>
        <v>133269.53</v>
      </c>
      <c r="L29" s="148">
        <v>0.2097</v>
      </c>
      <c r="M29" s="148">
        <v>1.111</v>
      </c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ht="75" x14ac:dyDescent="0.25">
      <c r="A30" s="166"/>
      <c r="B30" s="178">
        <f>IF(AND(G30&lt;&gt;"",H30&gt;0,I30&lt;&gt;"",J30&lt;&gt;0,K30&lt;&gt;0),COUNT($B$11:B29)+1,"")</f>
        <v>14</v>
      </c>
      <c r="C30" s="72">
        <v>14</v>
      </c>
      <c r="D30" s="141" t="s">
        <v>3776</v>
      </c>
      <c r="E30" s="182" t="s">
        <v>4061</v>
      </c>
      <c r="F30" s="107">
        <v>44531</v>
      </c>
      <c r="G30" s="66" t="s">
        <v>4033</v>
      </c>
      <c r="H30" s="174">
        <v>373.3621</v>
      </c>
      <c r="I30" s="166" t="s">
        <v>3693</v>
      </c>
      <c r="J30" s="174">
        <v>1.43</v>
      </c>
      <c r="K30" s="156">
        <f t="shared" si="0"/>
        <v>533.91</v>
      </c>
      <c r="L30" s="148">
        <v>0.2097</v>
      </c>
      <c r="M30" s="148">
        <v>1.111</v>
      </c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ht="75" x14ac:dyDescent="0.25">
      <c r="A31" s="166"/>
      <c r="B31" s="178">
        <f>IF(AND(G31&lt;&gt;"",H31&gt;0,I31&lt;&gt;"",J31&lt;&gt;0,K31&lt;&gt;0),COUNT($B$11:B30)+1,"")</f>
        <v>15</v>
      </c>
      <c r="C31" s="72">
        <v>15</v>
      </c>
      <c r="D31" s="141" t="s">
        <v>3776</v>
      </c>
      <c r="E31" s="182" t="s">
        <v>4062</v>
      </c>
      <c r="F31" s="107">
        <v>44531</v>
      </c>
      <c r="G31" s="66" t="s">
        <v>4034</v>
      </c>
      <c r="H31" s="174">
        <v>1144.9772</v>
      </c>
      <c r="I31" s="166" t="s">
        <v>3693</v>
      </c>
      <c r="J31" s="174">
        <v>0.55000000000000004</v>
      </c>
      <c r="K31" s="156">
        <f t="shared" si="0"/>
        <v>629.74</v>
      </c>
      <c r="L31" s="148">
        <v>0.2097</v>
      </c>
      <c r="M31" s="148">
        <v>1.111</v>
      </c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ht="30" x14ac:dyDescent="0.25">
      <c r="A32" s="166"/>
      <c r="B32" s="178">
        <f>IF(AND(G32&lt;&gt;"",H32&gt;0,I32&lt;&gt;"",J32&lt;&gt;0,K32&lt;&gt;0),COUNT($B$11:B31)+1,"")</f>
        <v>16</v>
      </c>
      <c r="C32" s="72">
        <v>16</v>
      </c>
      <c r="D32" s="141" t="s">
        <v>3776</v>
      </c>
      <c r="E32" s="182" t="s">
        <v>4063</v>
      </c>
      <c r="F32" s="107">
        <v>44531</v>
      </c>
      <c r="G32" s="66" t="s">
        <v>4035</v>
      </c>
      <c r="H32" s="174">
        <v>10083.08</v>
      </c>
      <c r="I32" s="166" t="s">
        <v>3695</v>
      </c>
      <c r="J32" s="174">
        <v>3.3</v>
      </c>
      <c r="K32" s="156">
        <f t="shared" si="0"/>
        <v>33274.160000000003</v>
      </c>
      <c r="L32" s="148">
        <v>0.2097</v>
      </c>
      <c r="M32" s="148">
        <v>1.111</v>
      </c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ht="75" x14ac:dyDescent="0.25">
      <c r="A33" s="166"/>
      <c r="B33" s="178">
        <f>IF(AND(G33&lt;&gt;"",H33&gt;0,I33&lt;&gt;"",J33&lt;&gt;0,K33&lt;&gt;0),COUNT($B$11:B32)+1,"")</f>
        <v>17</v>
      </c>
      <c r="C33" s="72">
        <v>17</v>
      </c>
      <c r="D33" s="141" t="s">
        <v>3776</v>
      </c>
      <c r="E33" s="182" t="s">
        <v>4061</v>
      </c>
      <c r="F33" s="107">
        <v>44531</v>
      </c>
      <c r="G33" s="66" t="s">
        <v>4036</v>
      </c>
      <c r="H33" s="174">
        <v>136.12</v>
      </c>
      <c r="I33" s="166" t="s">
        <v>3693</v>
      </c>
      <c r="J33" s="174">
        <v>1.43</v>
      </c>
      <c r="K33" s="156">
        <f t="shared" si="0"/>
        <v>194.65</v>
      </c>
      <c r="L33" s="148">
        <v>0.2097</v>
      </c>
      <c r="M33" s="148">
        <v>1.111</v>
      </c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ht="75" x14ac:dyDescent="0.25">
      <c r="A34" s="166"/>
      <c r="B34" s="178">
        <f>IF(AND(G34&lt;&gt;"",H34&gt;0,I34&lt;&gt;"",J34&lt;&gt;0,K34&lt;&gt;0),COUNT($B$11:B33)+1,"")</f>
        <v>18</v>
      </c>
      <c r="C34" s="72">
        <v>18</v>
      </c>
      <c r="D34" s="141" t="s">
        <v>3776</v>
      </c>
      <c r="E34" s="182" t="s">
        <v>4062</v>
      </c>
      <c r="F34" s="107">
        <v>44531</v>
      </c>
      <c r="G34" s="66" t="s">
        <v>4037</v>
      </c>
      <c r="H34" s="174">
        <v>417.44</v>
      </c>
      <c r="I34" s="166" t="s">
        <v>3693</v>
      </c>
      <c r="J34" s="174">
        <v>0.55000000000000004</v>
      </c>
      <c r="K34" s="156">
        <f t="shared" si="0"/>
        <v>229.59</v>
      </c>
      <c r="L34" s="148">
        <v>0.2097</v>
      </c>
      <c r="M34" s="148">
        <v>1.111</v>
      </c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ht="60" x14ac:dyDescent="0.25">
      <c r="A35" s="166"/>
      <c r="B35" s="178">
        <f>IF(AND(G35&lt;&gt;"",H35&gt;0,I35&lt;&gt;"",J35&lt;&gt;0,K35&lt;&gt;0),COUNT($B$11:B34)+1,"")</f>
        <v>19</v>
      </c>
      <c r="C35" s="72">
        <v>19</v>
      </c>
      <c r="D35" s="141" t="s">
        <v>3776</v>
      </c>
      <c r="E35" s="182" t="s">
        <v>4064</v>
      </c>
      <c r="F35" s="107">
        <v>44531</v>
      </c>
      <c r="G35" s="66" t="s">
        <v>4038</v>
      </c>
      <c r="H35" s="174">
        <v>504.15</v>
      </c>
      <c r="I35" s="166" t="s">
        <v>3696</v>
      </c>
      <c r="J35" s="174">
        <v>1498.28</v>
      </c>
      <c r="K35" s="156">
        <f t="shared" si="0"/>
        <v>755357.86</v>
      </c>
      <c r="L35" s="148">
        <v>0.2097</v>
      </c>
      <c r="M35" s="148">
        <v>1.111</v>
      </c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ht="60" x14ac:dyDescent="0.25">
      <c r="A36" s="166"/>
      <c r="B36" s="178">
        <f>IF(AND(G36&lt;&gt;"",H36&gt;0,I36&lt;&gt;"",J36&lt;&gt;0,K36&lt;&gt;0),COUNT($B$11:B35)+1,"")</f>
        <v>20</v>
      </c>
      <c r="C36" s="72">
        <v>20</v>
      </c>
      <c r="D36" s="141" t="s">
        <v>3776</v>
      </c>
      <c r="E36" s="182" t="s">
        <v>4065</v>
      </c>
      <c r="F36" s="107">
        <v>44531</v>
      </c>
      <c r="G36" s="66" t="s">
        <v>4039</v>
      </c>
      <c r="H36" s="174">
        <v>13662.47</v>
      </c>
      <c r="I36" s="183" t="s">
        <v>3701</v>
      </c>
      <c r="J36" s="174">
        <v>2.37</v>
      </c>
      <c r="K36" s="156">
        <f t="shared" si="0"/>
        <v>32380.05</v>
      </c>
      <c r="L36" s="148">
        <v>0.2097</v>
      </c>
      <c r="M36" s="148">
        <v>1.111</v>
      </c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ht="75" x14ac:dyDescent="0.25">
      <c r="A37" s="166"/>
      <c r="B37" s="178">
        <f>IF(AND(G37&lt;&gt;"",H37&gt;0,I37&lt;&gt;"",J37&lt;&gt;0,K37&lt;&gt;0),COUNT($B$11:B36)+1,"")</f>
        <v>21</v>
      </c>
      <c r="C37" s="72">
        <v>21</v>
      </c>
      <c r="D37" s="141" t="s">
        <v>3776</v>
      </c>
      <c r="E37" s="182" t="s">
        <v>4061</v>
      </c>
      <c r="F37" s="107">
        <v>44531</v>
      </c>
      <c r="G37" s="66" t="s">
        <v>4040</v>
      </c>
      <c r="H37" s="174">
        <v>856.05</v>
      </c>
      <c r="I37" s="166" t="s">
        <v>3693</v>
      </c>
      <c r="J37" s="174">
        <v>1.43</v>
      </c>
      <c r="K37" s="156">
        <f t="shared" si="0"/>
        <v>1224.1500000000001</v>
      </c>
      <c r="L37" s="148">
        <v>0.2097</v>
      </c>
      <c r="M37" s="148">
        <v>1.111</v>
      </c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ht="75" x14ac:dyDescent="0.25">
      <c r="A38" s="166"/>
      <c r="B38" s="178">
        <f>IF(AND(G38&lt;&gt;"",H38&gt;0,I38&lt;&gt;"",J38&lt;&gt;0,K38&lt;&gt;0),COUNT($B$11:B37)+1,"")</f>
        <v>22</v>
      </c>
      <c r="C38" s="72">
        <v>22</v>
      </c>
      <c r="D38" s="141" t="s">
        <v>3776</v>
      </c>
      <c r="E38" s="182" t="s">
        <v>4062</v>
      </c>
      <c r="F38" s="107">
        <v>44531</v>
      </c>
      <c r="G38" s="66" t="s">
        <v>4041</v>
      </c>
      <c r="H38" s="174">
        <v>2339.86</v>
      </c>
      <c r="I38" s="166" t="s">
        <v>3693</v>
      </c>
      <c r="J38" s="174">
        <v>0.55000000000000004</v>
      </c>
      <c r="K38" s="156">
        <f t="shared" si="0"/>
        <v>1286.92</v>
      </c>
      <c r="L38" s="148">
        <v>0.2097</v>
      </c>
      <c r="M38" s="148">
        <v>1.111</v>
      </c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ht="30" x14ac:dyDescent="0.25">
      <c r="A39" s="166"/>
      <c r="B39" s="178">
        <f>IF(AND(G39&lt;&gt;"",H39&gt;0,I39&lt;&gt;"",J39&lt;&gt;0,K39&lt;&gt;0),COUNT($B$11:B38)+1,"")</f>
        <v>23</v>
      </c>
      <c r="C39" s="72">
        <v>23</v>
      </c>
      <c r="D39" s="141" t="s">
        <v>3776</v>
      </c>
      <c r="E39" s="182" t="s">
        <v>4066</v>
      </c>
      <c r="F39" s="107">
        <v>44531</v>
      </c>
      <c r="G39" s="66" t="s">
        <v>4042</v>
      </c>
      <c r="H39" s="174">
        <v>504.15</v>
      </c>
      <c r="I39" s="166" t="s">
        <v>3696</v>
      </c>
      <c r="J39" s="174">
        <v>7.16</v>
      </c>
      <c r="K39" s="156">
        <f t="shared" si="0"/>
        <v>3609.71</v>
      </c>
      <c r="L39" s="148">
        <v>0.2097</v>
      </c>
      <c r="M39" s="148">
        <v>1.111</v>
      </c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6"/>
      <c r="B40" s="178" t="str">
        <f>IF(AND(G40&lt;&gt;"",H40&gt;0,I40&lt;&gt;"",J40&lt;&gt;0,K40&lt;&gt;0),COUNT($B$11:B39)+1,"")</f>
        <v/>
      </c>
      <c r="C40" s="72"/>
      <c r="D40" s="141"/>
      <c r="E40" s="182"/>
      <c r="F40" s="107"/>
      <c r="G40" s="66" t="s">
        <v>4043</v>
      </c>
      <c r="H40" s="174"/>
      <c r="I40" s="166" t="s">
        <v>4029</v>
      </c>
      <c r="J40" s="174"/>
      <c r="K40" s="156" t="str">
        <f t="shared" si="0"/>
        <v/>
      </c>
      <c r="L40" s="148"/>
      <c r="M40" s="148"/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ht="45" x14ac:dyDescent="0.25">
      <c r="A41" s="166"/>
      <c r="B41" s="178">
        <f>IF(AND(G41&lt;&gt;"",H41&gt;0,I41&lt;&gt;"",J41&lt;&gt;0,K41&lt;&gt;0),COUNT($B$11:B40)+1,"")</f>
        <v>24</v>
      </c>
      <c r="C41" s="72">
        <v>24</v>
      </c>
      <c r="D41" s="141" t="s">
        <v>3776</v>
      </c>
      <c r="E41" s="182" t="s">
        <v>4067</v>
      </c>
      <c r="F41" s="107">
        <v>44531</v>
      </c>
      <c r="G41" s="66" t="s">
        <v>4044</v>
      </c>
      <c r="H41" s="174">
        <v>149.38999999999999</v>
      </c>
      <c r="I41" s="166" t="s">
        <v>3695</v>
      </c>
      <c r="J41" s="174">
        <v>24.27</v>
      </c>
      <c r="K41" s="156">
        <f t="shared" si="0"/>
        <v>3625.7</v>
      </c>
      <c r="L41" s="148">
        <v>0.2097</v>
      </c>
      <c r="M41" s="148">
        <v>1.111</v>
      </c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ht="45" x14ac:dyDescent="0.25">
      <c r="A42" s="166"/>
      <c r="B42" s="178">
        <f>IF(AND(G42&lt;&gt;"",H42&gt;0,I42&lt;&gt;"",J42&lt;&gt;0,K42&lt;&gt;0),COUNT($B$11:B41)+1,"")</f>
        <v>25</v>
      </c>
      <c r="C42" s="72">
        <v>25</v>
      </c>
      <c r="D42" s="141" t="s">
        <v>3776</v>
      </c>
      <c r="E42" s="182" t="s">
        <v>4067</v>
      </c>
      <c r="F42" s="107">
        <v>44531</v>
      </c>
      <c r="G42" s="66" t="s">
        <v>4045</v>
      </c>
      <c r="H42" s="174">
        <v>432.43</v>
      </c>
      <c r="I42" s="166" t="s">
        <v>3695</v>
      </c>
      <c r="J42" s="174">
        <v>24.27</v>
      </c>
      <c r="K42" s="156">
        <f t="shared" si="0"/>
        <v>10495.08</v>
      </c>
      <c r="L42" s="148">
        <v>0.2097</v>
      </c>
      <c r="M42" s="148">
        <v>1.111</v>
      </c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ht="60" x14ac:dyDescent="0.25">
      <c r="A43" s="166"/>
      <c r="B43" s="178">
        <f>IF(AND(G43&lt;&gt;"",H43&gt;0,I43&lt;&gt;"",J43&lt;&gt;0,K43&lt;&gt;0),COUNT($B$11:B42)+1,"")</f>
        <v>26</v>
      </c>
      <c r="C43" s="72">
        <v>26</v>
      </c>
      <c r="D43" s="141" t="s">
        <v>3780</v>
      </c>
      <c r="E43" s="182">
        <v>5213418</v>
      </c>
      <c r="F43" s="107">
        <v>44531</v>
      </c>
      <c r="G43" s="66" t="s">
        <v>4046</v>
      </c>
      <c r="H43" s="174">
        <v>1.57</v>
      </c>
      <c r="I43" s="166" t="s">
        <v>3695</v>
      </c>
      <c r="J43" s="174">
        <v>563.99</v>
      </c>
      <c r="K43" s="156">
        <f t="shared" si="0"/>
        <v>885.46</v>
      </c>
      <c r="L43" s="148">
        <v>0.2097</v>
      </c>
      <c r="M43" s="148">
        <v>1.111</v>
      </c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ht="45" x14ac:dyDescent="0.25">
      <c r="A44" s="166"/>
      <c r="B44" s="178">
        <f>IF(AND(G44&lt;&gt;"",H44&gt;0,I44&lt;&gt;"",J44&lt;&gt;0,K44&lt;&gt;0),COUNT($B$11:B43)+1,"")</f>
        <v>27</v>
      </c>
      <c r="C44" s="72">
        <v>27</v>
      </c>
      <c r="D44" s="141" t="s">
        <v>3780</v>
      </c>
      <c r="E44" s="182" t="s">
        <v>4068</v>
      </c>
      <c r="F44" s="107">
        <v>44531</v>
      </c>
      <c r="G44" s="66" t="s">
        <v>4047</v>
      </c>
      <c r="H44" s="174">
        <v>1</v>
      </c>
      <c r="I44" s="166" t="s">
        <v>3695</v>
      </c>
      <c r="J44" s="174">
        <v>563.99</v>
      </c>
      <c r="K44" s="156">
        <f t="shared" si="0"/>
        <v>563.99</v>
      </c>
      <c r="L44" s="148">
        <v>0.2097</v>
      </c>
      <c r="M44" s="148">
        <v>1.111</v>
      </c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ht="30" x14ac:dyDescent="0.25">
      <c r="A45" s="166"/>
      <c r="B45" s="178">
        <f>IF(AND(G45&lt;&gt;"",H45&gt;0,I45&lt;&gt;"",J45&lt;&gt;0,K45&lt;&gt;0),COUNT($B$11:B44)+1,"")</f>
        <v>28</v>
      </c>
      <c r="C45" s="72">
        <v>28</v>
      </c>
      <c r="D45" s="141" t="s">
        <v>3776</v>
      </c>
      <c r="E45" s="182" t="s">
        <v>4069</v>
      </c>
      <c r="F45" s="107">
        <v>44531</v>
      </c>
      <c r="G45" s="66" t="s">
        <v>4048</v>
      </c>
      <c r="H45" s="174">
        <v>36</v>
      </c>
      <c r="I45" s="166" t="s">
        <v>3694</v>
      </c>
      <c r="J45" s="174">
        <v>138.91999999999999</v>
      </c>
      <c r="K45" s="156">
        <f t="shared" si="0"/>
        <v>5001.12</v>
      </c>
      <c r="L45" s="148">
        <v>0.2097</v>
      </c>
      <c r="M45" s="148">
        <v>1.111</v>
      </c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6"/>
      <c r="B46" s="178">
        <f>IF(AND(G46&lt;&gt;"",H46&gt;0,I46&lt;&gt;"",J46&lt;&gt;0,K46&lt;&gt;0),COUNT($B$11:B45)+1,"")</f>
        <v>29</v>
      </c>
      <c r="C46" s="72">
        <v>29</v>
      </c>
      <c r="D46" s="141" t="s">
        <v>3776</v>
      </c>
      <c r="E46" s="182" t="s">
        <v>4070</v>
      </c>
      <c r="F46" s="107">
        <v>44531</v>
      </c>
      <c r="G46" s="66" t="s">
        <v>4049</v>
      </c>
      <c r="H46" s="174">
        <v>0.64800000000000002</v>
      </c>
      <c r="I46" s="166" t="s">
        <v>3696</v>
      </c>
      <c r="J46" s="174">
        <v>159.58000000000001</v>
      </c>
      <c r="K46" s="156">
        <f t="shared" si="0"/>
        <v>103.41</v>
      </c>
      <c r="L46" s="148">
        <v>0.2097</v>
      </c>
      <c r="M46" s="148">
        <v>1.111</v>
      </c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ht="30" x14ac:dyDescent="0.25">
      <c r="A47" s="166"/>
      <c r="B47" s="178">
        <f>IF(AND(G47&lt;&gt;"",H47&gt;0,I47&lt;&gt;"",J47&lt;&gt;0,K47&lt;&gt;0),COUNT($B$11:B46)+1,"")</f>
        <v>30</v>
      </c>
      <c r="C47" s="72">
        <v>30</v>
      </c>
      <c r="D47" s="141" t="s">
        <v>3776</v>
      </c>
      <c r="E47" s="182" t="s">
        <v>4071</v>
      </c>
      <c r="F47" s="107">
        <v>44531</v>
      </c>
      <c r="G47" s="66" t="s">
        <v>4050</v>
      </c>
      <c r="H47" s="174">
        <v>0.64800000000000002</v>
      </c>
      <c r="I47" s="166" t="s">
        <v>3696</v>
      </c>
      <c r="J47" s="174">
        <v>440.16</v>
      </c>
      <c r="K47" s="156">
        <f t="shared" si="0"/>
        <v>285.22000000000003</v>
      </c>
      <c r="L47" s="148">
        <v>0.2097</v>
      </c>
      <c r="M47" s="148">
        <v>1.111</v>
      </c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ht="30" x14ac:dyDescent="0.25">
      <c r="A48" s="166"/>
      <c r="B48" s="178">
        <f>IF(AND(G48&lt;&gt;"",H48&gt;0,I48&lt;&gt;"",J48&lt;&gt;0,K48&lt;&gt;0),COUNT($B$11:B47)+1,"")</f>
        <v>31</v>
      </c>
      <c r="C48" s="72">
        <v>31</v>
      </c>
      <c r="D48" s="141" t="s">
        <v>3776</v>
      </c>
      <c r="E48" s="182" t="s">
        <v>4072</v>
      </c>
      <c r="F48" s="107">
        <v>44531</v>
      </c>
      <c r="G48" s="66" t="s">
        <v>4051</v>
      </c>
      <c r="H48" s="174">
        <v>0.64800000000000002</v>
      </c>
      <c r="I48" s="166" t="s">
        <v>3696</v>
      </c>
      <c r="J48" s="174">
        <v>228.93</v>
      </c>
      <c r="K48" s="156">
        <f t="shared" si="0"/>
        <v>148.35</v>
      </c>
      <c r="L48" s="148">
        <v>0.2097</v>
      </c>
      <c r="M48" s="148">
        <v>1.111</v>
      </c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6"/>
      <c r="B49" s="178" t="str">
        <f>IF(AND(G49&lt;&gt;"",H49&gt;0,I49&lt;&gt;"",J49&lt;&gt;0,K49&lt;&gt;0),COUNT($B$11:B48)+1,"")</f>
        <v/>
      </c>
      <c r="C49" s="72"/>
      <c r="D49" s="141"/>
      <c r="E49" s="182"/>
      <c r="F49" s="107"/>
      <c r="G49" s="66" t="s">
        <v>4052</v>
      </c>
      <c r="H49" s="174"/>
      <c r="I49" s="166" t="s">
        <v>4029</v>
      </c>
      <c r="J49" s="174"/>
      <c r="K49" s="156" t="str">
        <f t="shared" si="0"/>
        <v/>
      </c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6"/>
      <c r="B50" s="178">
        <f>IF(AND(G50&lt;&gt;"",H50&gt;0,I50&lt;&gt;"",J50&lt;&gt;0,K50&lt;&gt;0),COUNT($B$11:B49)+1,"")</f>
        <v>32</v>
      </c>
      <c r="C50" s="72">
        <v>32</v>
      </c>
      <c r="D50" s="141" t="s">
        <v>3776</v>
      </c>
      <c r="E50" s="182" t="s">
        <v>4073</v>
      </c>
      <c r="F50" s="107">
        <v>44531</v>
      </c>
      <c r="G50" s="66" t="s">
        <v>4053</v>
      </c>
      <c r="H50" s="174">
        <v>1</v>
      </c>
      <c r="I50" s="166" t="s">
        <v>3701</v>
      </c>
      <c r="J50" s="174">
        <v>3654.2</v>
      </c>
      <c r="K50" s="156">
        <f t="shared" si="0"/>
        <v>3654.2</v>
      </c>
      <c r="L50" s="148">
        <v>0.2097</v>
      </c>
      <c r="M50" s="148">
        <v>1.111</v>
      </c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6"/>
      <c r="B51" s="178" t="str">
        <f>IF(AND(G51&lt;&gt;"",H51&gt;0,I51&lt;&gt;"",J51&lt;&gt;0,K51&lt;&gt;0),COUNT($B$11:B50)+1,"")</f>
        <v/>
      </c>
      <c r="C51" s="72"/>
      <c r="D51" s="141"/>
      <c r="E51" s="182"/>
      <c r="F51" s="107"/>
      <c r="G51" s="66"/>
      <c r="H51" s="174"/>
      <c r="I51" s="166"/>
      <c r="J51" s="174"/>
      <c r="K51" s="156" t="str">
        <f t="shared" si="0"/>
        <v/>
      </c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6"/>
      <c r="B52" s="178" t="str">
        <f>IF(AND(G52&lt;&gt;"",H52&gt;0,I52&lt;&gt;"",J52&lt;&gt;0,K52&lt;&gt;0),COUNT($B$11:B51)+1,"")</f>
        <v/>
      </c>
      <c r="C52" s="72"/>
      <c r="D52" s="141"/>
      <c r="E52" s="182"/>
      <c r="F52" s="107"/>
      <c r="G52" s="66"/>
      <c r="H52" s="174"/>
      <c r="I52" s="166"/>
      <c r="J52" s="174"/>
      <c r="K52" s="156" t="str">
        <f t="shared" si="0"/>
        <v/>
      </c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6"/>
      <c r="B53" s="178" t="str">
        <f>IF(AND(G53&lt;&gt;"",H53&gt;0,I53&lt;&gt;"",J53&lt;&gt;0,K53&lt;&gt;0),COUNT($B$11:B52)+1,"")</f>
        <v/>
      </c>
      <c r="C53" s="72"/>
      <c r="D53" s="141"/>
      <c r="E53" s="182"/>
      <c r="F53" s="107"/>
      <c r="G53" s="66"/>
      <c r="H53" s="174"/>
      <c r="I53" s="166"/>
      <c r="J53" s="174"/>
      <c r="K53" s="156" t="str">
        <f t="shared" si="0"/>
        <v/>
      </c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6"/>
      <c r="B54" s="178" t="str">
        <f>IF(AND(G54&lt;&gt;"",H54&gt;0,I54&lt;&gt;"",J54&lt;&gt;0,K54&lt;&gt;0),COUNT($B$11:B53)+1,"")</f>
        <v/>
      </c>
      <c r="C54" s="72"/>
      <c r="D54" s="141"/>
      <c r="E54" s="180"/>
      <c r="F54" s="107"/>
      <c r="G54" s="66"/>
      <c r="H54" s="174"/>
      <c r="I54" s="166"/>
      <c r="J54" s="174"/>
      <c r="K54" s="156" t="str">
        <f t="shared" si="0"/>
        <v/>
      </c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6"/>
      <c r="B55" s="178" t="str">
        <f>IF(AND(G55&lt;&gt;"",H55&gt;0,I55&lt;&gt;"",J55&lt;&gt;0,K55&lt;&gt;0),COUNT($B$11:B54)+1,"")</f>
        <v/>
      </c>
      <c r="C55" s="72"/>
      <c r="D55" s="141"/>
      <c r="E55" s="180"/>
      <c r="F55" s="107"/>
      <c r="G55" s="66"/>
      <c r="H55" s="174"/>
      <c r="I55" s="166"/>
      <c r="J55" s="174"/>
      <c r="K55" s="156" t="str">
        <f t="shared" si="0"/>
        <v/>
      </c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6"/>
      <c r="B56" s="178" t="str">
        <f>IF(AND(G56&lt;&gt;"",H56&gt;0,I56&lt;&gt;"",J56&lt;&gt;0,K56&lt;&gt;0),COUNT($B$11:B55)+1,"")</f>
        <v/>
      </c>
      <c r="C56" s="72"/>
      <c r="D56" s="141"/>
      <c r="E56" s="180"/>
      <c r="F56" s="107"/>
      <c r="G56" s="66"/>
      <c r="H56" s="174"/>
      <c r="I56" s="166"/>
      <c r="J56" s="174"/>
      <c r="K56" s="156" t="str">
        <f t="shared" si="0"/>
        <v/>
      </c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6"/>
      <c r="B57" s="178" t="str">
        <f>IF(AND(G57&lt;&gt;"",H57&gt;0,I57&lt;&gt;"",J57&lt;&gt;0,K57&lt;&gt;0),COUNT($B$11:B56)+1,"")</f>
        <v/>
      </c>
      <c r="C57" s="72"/>
      <c r="D57" s="141"/>
      <c r="E57" s="180"/>
      <c r="F57" s="107"/>
      <c r="G57" s="66"/>
      <c r="H57" s="174"/>
      <c r="I57" s="166"/>
      <c r="J57" s="174"/>
      <c r="K57" s="156" t="str">
        <f t="shared" si="0"/>
        <v/>
      </c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6"/>
      <c r="B58" s="178" t="str">
        <f>IF(AND(G58&lt;&gt;"",H58&gt;0,I58&lt;&gt;"",J58&lt;&gt;0,K58&lt;&gt;0),COUNT($B$11:B57)+1,"")</f>
        <v/>
      </c>
      <c r="C58" s="72"/>
      <c r="D58" s="141"/>
      <c r="E58" s="180"/>
      <c r="F58" s="107"/>
      <c r="G58" s="66"/>
      <c r="H58" s="174"/>
      <c r="I58" s="166"/>
      <c r="J58" s="174"/>
      <c r="K58" s="156" t="str">
        <f t="shared" si="0"/>
        <v/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6"/>
      <c r="B59" s="178" t="str">
        <f>IF(AND(G59&lt;&gt;"",H59&gt;0,I59&lt;&gt;"",J59&lt;&gt;0,K59&lt;&gt;0),COUNT($B$11:B58)+1,"")</f>
        <v/>
      </c>
      <c r="C59" s="72"/>
      <c r="D59" s="141"/>
      <c r="E59" s="180"/>
      <c r="F59" s="107"/>
      <c r="G59" s="66"/>
      <c r="H59" s="174"/>
      <c r="I59" s="166"/>
      <c r="J59" s="174"/>
      <c r="K59" s="156" t="str">
        <f t="shared" si="0"/>
        <v/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6"/>
      <c r="B60" s="178" t="str">
        <f>IF(AND(G60&lt;&gt;"",H60&gt;0,I60&lt;&gt;"",J60&lt;&gt;0,K60&lt;&gt;0),COUNT($B$11:B59)+1,"")</f>
        <v/>
      </c>
      <c r="C60" s="72"/>
      <c r="D60" s="141"/>
      <c r="E60" s="180"/>
      <c r="F60" s="107"/>
      <c r="G60" s="66"/>
      <c r="H60" s="174"/>
      <c r="I60" s="166"/>
      <c r="J60" s="174"/>
      <c r="K60" s="156" t="str">
        <f t="shared" si="0"/>
        <v/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6"/>
      <c r="B61" s="178" t="str">
        <f>IF(AND(G61&lt;&gt;"",H61&gt;0,I61&lt;&gt;"",J61&lt;&gt;0,K61&lt;&gt;0),COUNT($B$11:B60)+1,"")</f>
        <v/>
      </c>
      <c r="C61" s="72"/>
      <c r="D61" s="141"/>
      <c r="E61" s="180"/>
      <c r="F61" s="107"/>
      <c r="G61" s="66"/>
      <c r="H61" s="174"/>
      <c r="I61" s="166"/>
      <c r="J61" s="174"/>
      <c r="K61" s="156" t="str">
        <f t="shared" si="0"/>
        <v/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6"/>
      <c r="B62" s="178" t="str">
        <f>IF(AND(G62&lt;&gt;"",H62&gt;0,I62&lt;&gt;"",J62&lt;&gt;0,K62&lt;&gt;0),COUNT($B$11:B61)+1,"")</f>
        <v/>
      </c>
      <c r="C62" s="72"/>
      <c r="D62" s="141"/>
      <c r="E62" s="180"/>
      <c r="F62" s="107"/>
      <c r="G62" s="66"/>
      <c r="H62" s="174"/>
      <c r="I62" s="166"/>
      <c r="J62" s="174"/>
      <c r="K62" s="156" t="str">
        <f t="shared" si="0"/>
        <v/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6"/>
      <c r="B63" s="178" t="str">
        <f>IF(AND(G63&lt;&gt;"",H63&gt;0,I63&lt;&gt;"",J63&lt;&gt;0,K63&lt;&gt;0),COUNT($B$11:B62)+1,"")</f>
        <v/>
      </c>
      <c r="C63" s="72"/>
      <c r="D63" s="141"/>
      <c r="E63" s="180"/>
      <c r="F63" s="107"/>
      <c r="G63" s="66"/>
      <c r="H63" s="174"/>
      <c r="I63" s="166"/>
      <c r="J63" s="174"/>
      <c r="K63" s="156" t="str">
        <f t="shared" si="0"/>
        <v/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6"/>
      <c r="B64" s="178" t="str">
        <f>IF(AND(G64&lt;&gt;"",H64&gt;0,I64&lt;&gt;"",J64&lt;&gt;0,K64&lt;&gt;0),COUNT($B$11:B63)+1,"")</f>
        <v/>
      </c>
      <c r="C64" s="72"/>
      <c r="D64" s="141"/>
      <c r="E64" s="180"/>
      <c r="F64" s="107"/>
      <c r="G64" s="66"/>
      <c r="H64" s="174"/>
      <c r="I64" s="166"/>
      <c r="J64" s="174"/>
      <c r="K64" s="156" t="str">
        <f t="shared" si="0"/>
        <v/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6"/>
      <c r="B65" s="178" t="str">
        <f>IF(AND(G65&lt;&gt;"",H65&gt;0,I65&lt;&gt;"",J65&lt;&gt;0,K65&lt;&gt;0),COUNT($B$11:B64)+1,"")</f>
        <v/>
      </c>
      <c r="C65" s="72"/>
      <c r="D65" s="141"/>
      <c r="E65" s="180"/>
      <c r="F65" s="107"/>
      <c r="G65" s="66"/>
      <c r="H65" s="174"/>
      <c r="I65" s="166"/>
      <c r="J65" s="174"/>
      <c r="K65" s="156" t="str">
        <f t="shared" si="0"/>
        <v/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6"/>
      <c r="B66" s="178" t="str">
        <f>IF(AND(G66&lt;&gt;"",H66&gt;0,I66&lt;&gt;"",J66&lt;&gt;0,K66&lt;&gt;0),COUNT($B$11:B65)+1,"")</f>
        <v/>
      </c>
      <c r="C66" s="72"/>
      <c r="D66" s="141"/>
      <c r="E66" s="180"/>
      <c r="F66" s="107"/>
      <c r="G66" s="66"/>
      <c r="H66" s="174"/>
      <c r="I66" s="166"/>
      <c r="J66" s="174"/>
      <c r="K66" s="156" t="str">
        <f t="shared" si="0"/>
        <v/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6"/>
      <c r="B67" s="178" t="str">
        <f>IF(AND(G67&lt;&gt;"",H67&gt;0,I67&lt;&gt;"",J67&lt;&gt;0,K67&lt;&gt;0),COUNT($B$11:B66)+1,"")</f>
        <v/>
      </c>
      <c r="C67" s="72"/>
      <c r="D67" s="141"/>
      <c r="E67" s="180"/>
      <c r="F67" s="107"/>
      <c r="G67" s="66"/>
      <c r="H67" s="174"/>
      <c r="I67" s="166"/>
      <c r="J67" s="174"/>
      <c r="K67" s="156" t="str">
        <f t="shared" si="0"/>
        <v/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0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0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0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0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0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0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0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0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0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0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0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ref="K79:K113" si="1">IFERROR(IF(H79*J79&lt;&gt;0,ROUND(ROUND(H79,4)*ROUND(J79,4),2),""),"")</f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1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1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1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1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1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1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1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1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1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1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1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1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1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1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1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1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1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1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1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1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1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6"/>
      <c r="B101" s="178" t="str">
        <f>IF(AND(G101&lt;&gt;"",H101&gt;0,I101&lt;&gt;"",J101&lt;&gt;0,K101&lt;&gt;0),COUNT($B$11:B100)+1,"")</f>
        <v/>
      </c>
      <c r="C101" s="72"/>
      <c r="D101" s="141"/>
      <c r="E101" s="180"/>
      <c r="F101" s="107"/>
      <c r="G101" s="66"/>
      <c r="H101" s="174"/>
      <c r="I101" s="166"/>
      <c r="J101" s="174"/>
      <c r="K101" s="156" t="str">
        <f t="shared" si="1"/>
        <v/>
      </c>
      <c r="L101" s="148"/>
      <c r="M101" s="148"/>
      <c r="N101" s="72"/>
      <c r="O101" s="179" t="str">
        <f ca="1">IF(N101="","", INDIRECT("base!"&amp;ADDRESS(MATCH(N101,base!$C$2:'base'!$C$133,0)+1,4,4)))</f>
        <v/>
      </c>
      <c r="P101" s="66"/>
      <c r="Q101" s="179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6"/>
      <c r="B102" s="178" t="str">
        <f>IF(AND(G102&lt;&gt;"",H102&gt;0,I102&lt;&gt;"",J102&lt;&gt;0,K102&lt;&gt;0),COUNT($B$11:B101)+1,"")</f>
        <v/>
      </c>
      <c r="C102" s="72"/>
      <c r="D102" s="141"/>
      <c r="E102" s="180"/>
      <c r="F102" s="107"/>
      <c r="G102" s="66"/>
      <c r="H102" s="174"/>
      <c r="I102" s="166"/>
      <c r="J102" s="174"/>
      <c r="K102" s="156" t="str">
        <f t="shared" si="1"/>
        <v/>
      </c>
      <c r="L102" s="148"/>
      <c r="M102" s="148"/>
      <c r="N102" s="72"/>
      <c r="O102" s="179" t="str">
        <f ca="1">IF(N102="","", INDIRECT("base!"&amp;ADDRESS(MATCH(N102,base!$C$2:'base'!$C$133,0)+1,4,4)))</f>
        <v/>
      </c>
      <c r="P102" s="66"/>
      <c r="Q102" s="179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6"/>
      <c r="B103" s="178" t="str">
        <f>IF(AND(G103&lt;&gt;"",H103&gt;0,I103&lt;&gt;"",J103&lt;&gt;0,K103&lt;&gt;0),COUNT($B$11:B102)+1,"")</f>
        <v/>
      </c>
      <c r="C103" s="72"/>
      <c r="D103" s="141"/>
      <c r="E103" s="180"/>
      <c r="F103" s="107"/>
      <c r="G103" s="66"/>
      <c r="H103" s="174"/>
      <c r="I103" s="166"/>
      <c r="J103" s="174"/>
      <c r="K103" s="156" t="str">
        <f t="shared" si="1"/>
        <v/>
      </c>
      <c r="L103" s="148"/>
      <c r="M103" s="148"/>
      <c r="N103" s="72"/>
      <c r="O103" s="179" t="str">
        <f ca="1">IF(N103="","", INDIRECT("base!"&amp;ADDRESS(MATCH(N103,base!$C$2:'base'!$C$133,0)+1,4,4)))</f>
        <v/>
      </c>
      <c r="P103" s="66"/>
      <c r="Q103" s="179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6"/>
      <c r="B104" s="178" t="str">
        <f>IF(AND(G104&lt;&gt;"",H104&gt;0,I104&lt;&gt;"",J104&lt;&gt;0,K104&lt;&gt;0),COUNT($B$11:B103)+1,"")</f>
        <v/>
      </c>
      <c r="C104" s="72"/>
      <c r="D104" s="141"/>
      <c r="E104" s="180"/>
      <c r="F104" s="107"/>
      <c r="G104" s="66"/>
      <c r="H104" s="174"/>
      <c r="I104" s="166"/>
      <c r="J104" s="174"/>
      <c r="K104" s="156" t="str">
        <f t="shared" si="1"/>
        <v/>
      </c>
      <c r="L104" s="148"/>
      <c r="M104" s="148"/>
      <c r="N104" s="72"/>
      <c r="O104" s="179" t="str">
        <f ca="1">IF(N104="","", INDIRECT("base!"&amp;ADDRESS(MATCH(N104,base!$C$2:'base'!$C$133,0)+1,4,4)))</f>
        <v/>
      </c>
      <c r="P104" s="66"/>
      <c r="Q104" s="179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6"/>
      <c r="B105" s="178" t="str">
        <f>IF(AND(G105&lt;&gt;"",H105&gt;0,I105&lt;&gt;"",J105&lt;&gt;0,K105&lt;&gt;0),COUNT($B$11:B104)+1,"")</f>
        <v/>
      </c>
      <c r="C105" s="72"/>
      <c r="D105" s="141"/>
      <c r="E105" s="180"/>
      <c r="F105" s="107"/>
      <c r="G105" s="66"/>
      <c r="H105" s="174"/>
      <c r="I105" s="166"/>
      <c r="J105" s="174"/>
      <c r="K105" s="156" t="str">
        <f t="shared" si="1"/>
        <v/>
      </c>
      <c r="L105" s="148"/>
      <c r="M105" s="148"/>
      <c r="N105" s="72"/>
      <c r="O105" s="179" t="str">
        <f ca="1">IF(N105="","", INDIRECT("base!"&amp;ADDRESS(MATCH(N105,base!$C$2:'base'!$C$133,0)+1,4,4)))</f>
        <v/>
      </c>
      <c r="P105" s="66"/>
      <c r="Q105" s="179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6"/>
      <c r="B106" s="178" t="str">
        <f>IF(AND(G106&lt;&gt;"",H106&gt;0,I106&lt;&gt;"",J106&lt;&gt;0,K106&lt;&gt;0),COUNT($B$11:B105)+1,"")</f>
        <v/>
      </c>
      <c r="C106" s="72"/>
      <c r="D106" s="141"/>
      <c r="E106" s="180"/>
      <c r="F106" s="107"/>
      <c r="G106" s="66"/>
      <c r="H106" s="174"/>
      <c r="I106" s="166"/>
      <c r="J106" s="174"/>
      <c r="K106" s="156" t="str">
        <f t="shared" si="1"/>
        <v/>
      </c>
      <c r="L106" s="148"/>
      <c r="M106" s="148"/>
      <c r="N106" s="72"/>
      <c r="O106" s="179" t="str">
        <f ca="1">IF(N106="","", INDIRECT("base!"&amp;ADDRESS(MATCH(N106,base!$C$2:'base'!$C$133,0)+1,4,4)))</f>
        <v/>
      </c>
      <c r="P106" s="66"/>
      <c r="Q106" s="179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6"/>
      <c r="B107" s="178" t="str">
        <f>IF(AND(G107&lt;&gt;"",H107&gt;0,I107&lt;&gt;"",J107&lt;&gt;0,K107&lt;&gt;0),COUNT($B$11:B106)+1,"")</f>
        <v/>
      </c>
      <c r="C107" s="72"/>
      <c r="D107" s="141"/>
      <c r="E107" s="180"/>
      <c r="F107" s="107"/>
      <c r="G107" s="66"/>
      <c r="H107" s="174"/>
      <c r="I107" s="166"/>
      <c r="J107" s="174"/>
      <c r="K107" s="156" t="str">
        <f t="shared" si="1"/>
        <v/>
      </c>
      <c r="L107" s="148"/>
      <c r="M107" s="148"/>
      <c r="N107" s="72"/>
      <c r="O107" s="179" t="str">
        <f ca="1">IF(N107="","", INDIRECT("base!"&amp;ADDRESS(MATCH(N107,base!$C$2:'base'!$C$133,0)+1,4,4)))</f>
        <v/>
      </c>
      <c r="P107" s="66"/>
      <c r="Q107" s="179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6"/>
      <c r="B108" s="178" t="str">
        <f>IF(AND(G108&lt;&gt;"",H108&gt;0,I108&lt;&gt;"",J108&lt;&gt;0,K108&lt;&gt;0),COUNT($B$11:B107)+1,"")</f>
        <v/>
      </c>
      <c r="C108" s="72"/>
      <c r="D108" s="141"/>
      <c r="E108" s="180"/>
      <c r="F108" s="107"/>
      <c r="G108" s="66"/>
      <c r="H108" s="174"/>
      <c r="I108" s="166"/>
      <c r="J108" s="174"/>
      <c r="K108" s="156" t="str">
        <f t="shared" si="1"/>
        <v/>
      </c>
      <c r="L108" s="148"/>
      <c r="M108" s="148"/>
      <c r="N108" s="72"/>
      <c r="O108" s="179" t="str">
        <f ca="1">IF(N108="","", INDIRECT("base!"&amp;ADDRESS(MATCH(N108,base!$C$2:'base'!$C$133,0)+1,4,4)))</f>
        <v/>
      </c>
      <c r="P108" s="66"/>
      <c r="Q108" s="179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6"/>
      <c r="B109" s="178" t="str">
        <f>IF(AND(G109&lt;&gt;"",H109&gt;0,I109&lt;&gt;"",J109&lt;&gt;0,K109&lt;&gt;0),COUNT($B$11:B108)+1,"")</f>
        <v/>
      </c>
      <c r="C109" s="72"/>
      <c r="D109" s="141"/>
      <c r="E109" s="180"/>
      <c r="F109" s="107"/>
      <c r="G109" s="66"/>
      <c r="H109" s="174"/>
      <c r="I109" s="166"/>
      <c r="J109" s="174"/>
      <c r="K109" s="156" t="str">
        <f t="shared" si="1"/>
        <v/>
      </c>
      <c r="L109" s="148"/>
      <c r="M109" s="148"/>
      <c r="N109" s="72"/>
      <c r="O109" s="179" t="str">
        <f ca="1">IF(N109="","", INDIRECT("base!"&amp;ADDRESS(MATCH(N109,base!$C$2:'base'!$C$133,0)+1,4,4)))</f>
        <v/>
      </c>
      <c r="P109" s="66"/>
      <c r="Q109" s="179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6"/>
      <c r="B110" s="178" t="str">
        <f>IF(AND(G110&lt;&gt;"",H110&gt;0,I110&lt;&gt;"",J110&lt;&gt;0,K110&lt;&gt;0),COUNT($B$11:B109)+1,"")</f>
        <v/>
      </c>
      <c r="C110" s="72"/>
      <c r="D110" s="141"/>
      <c r="E110" s="180"/>
      <c r="F110" s="107"/>
      <c r="G110" s="66"/>
      <c r="H110" s="174"/>
      <c r="I110" s="166"/>
      <c r="J110" s="174"/>
      <c r="K110" s="156" t="str">
        <f t="shared" si="1"/>
        <v/>
      </c>
      <c r="L110" s="148"/>
      <c r="M110" s="148"/>
      <c r="N110" s="72"/>
      <c r="O110" s="179" t="str">
        <f ca="1">IF(N110="","", INDIRECT("base!"&amp;ADDRESS(MATCH(N110,base!$C$2:'base'!$C$133,0)+1,4,4)))</f>
        <v/>
      </c>
      <c r="P110" s="66"/>
      <c r="Q110" s="179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6"/>
      <c r="B111" s="178" t="str">
        <f>IF(AND(G111&lt;&gt;"",H111&gt;0,I111&lt;&gt;"",J111&lt;&gt;0,K111&lt;&gt;0),COUNT($B$11:B110)+1,"")</f>
        <v/>
      </c>
      <c r="C111" s="72"/>
      <c r="D111" s="141"/>
      <c r="E111" s="180"/>
      <c r="F111" s="107"/>
      <c r="G111" s="66"/>
      <c r="H111" s="174"/>
      <c r="I111" s="166"/>
      <c r="J111" s="174"/>
      <c r="K111" s="156" t="str">
        <f t="shared" si="1"/>
        <v/>
      </c>
      <c r="L111" s="148"/>
      <c r="M111" s="148"/>
      <c r="N111" s="72"/>
      <c r="O111" s="179" t="str">
        <f ca="1">IF(N111="","", INDIRECT("base!"&amp;ADDRESS(MATCH(N111,base!$C$2:'base'!$C$133,0)+1,4,4)))</f>
        <v/>
      </c>
      <c r="P111" s="66"/>
      <c r="Q111" s="179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6"/>
      <c r="B112" s="178" t="str">
        <f>IF(AND(G112&lt;&gt;"",H112&gt;0,I112&lt;&gt;"",J112&lt;&gt;0,K112&lt;&gt;0),COUNT($B$11:B111)+1,"")</f>
        <v/>
      </c>
      <c r="C112" s="72"/>
      <c r="D112" s="141"/>
      <c r="E112" s="180"/>
      <c r="F112" s="107"/>
      <c r="G112" s="66"/>
      <c r="H112" s="174"/>
      <c r="I112" s="166"/>
      <c r="J112" s="174"/>
      <c r="K112" s="156" t="str">
        <f t="shared" si="1"/>
        <v/>
      </c>
      <c r="L112" s="148"/>
      <c r="M112" s="148"/>
      <c r="N112" s="72"/>
      <c r="O112" s="179" t="str">
        <f ca="1">IF(N112="","", INDIRECT("base!"&amp;ADDRESS(MATCH(N112,base!$C$2:'base'!$C$133,0)+1,4,4)))</f>
        <v/>
      </c>
      <c r="P112" s="66"/>
      <c r="Q112" s="179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6"/>
      <c r="B113" s="178" t="str">
        <f>IF(AND(G113&lt;&gt;"",H113&gt;0,I113&lt;&gt;"",J113&lt;&gt;0,K113&lt;&gt;0),COUNT($B$11:B112)+1,"")</f>
        <v/>
      </c>
      <c r="C113" s="72"/>
      <c r="D113" s="141"/>
      <c r="E113" s="180"/>
      <c r="F113" s="107"/>
      <c r="G113" s="66"/>
      <c r="H113" s="174"/>
      <c r="I113" s="166"/>
      <c r="J113" s="174"/>
      <c r="K113" s="156" t="str">
        <f t="shared" si="1"/>
        <v/>
      </c>
      <c r="L113" s="148"/>
      <c r="M113" s="148"/>
      <c r="N113" s="72"/>
      <c r="O113" s="179" t="str">
        <f ca="1">IF(N113="","", INDIRECT("base!"&amp;ADDRESS(MATCH(N113,base!$C$2:'base'!$C$133,0)+1,4,4)))</f>
        <v/>
      </c>
      <c r="P113" s="66"/>
      <c r="Q113" s="179" t="str">
        <f ca="1">IF(P113="","", INDIRECT("base!"&amp;ADDRESS(MATCH(CONCATENATE(N113,"|",P113),base!$G$2:'base'!$G$1817,0)+1,6,4)))</f>
        <v/>
      </c>
      <c r="R113" s="66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>
          <x14:formula1>
            <xm:f>base!$I$2:$I$120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base!$I$2:$I$121</xm:f>
          </x14:formula1>
          <xm:sqref>I12:I1048576</xm:sqref>
        </x14:dataValidation>
        <x14:dataValidation type="list" allowBlank="1" showInputMessage="1" showErrorMessage="1">
          <x14:formula1>
            <xm:f>base!$N$2:$N$34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base!$N$2:$N$35</xm:f>
          </x14:formula1>
          <xm:sqref>D12:D1048576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K49" sqref="K48:K49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5" customWidth="1"/>
    <col min="8" max="8" width="15.140625" style="68" bestFit="1" customWidth="1"/>
    <col min="9" max="9" width="8" style="149" bestFit="1" customWidth="1"/>
    <col min="10" max="10" width="14.140625" style="150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32" t="s">
        <v>3679</v>
      </c>
      <c r="B1" s="233"/>
      <c r="C1" s="233"/>
      <c r="D1" s="233"/>
      <c r="E1" s="233"/>
      <c r="F1" s="233"/>
      <c r="G1" s="233"/>
      <c r="H1" s="234"/>
      <c r="I1" s="151"/>
      <c r="J1" s="152"/>
      <c r="K1" s="2"/>
      <c r="L1" s="1"/>
    </row>
    <row r="2" spans="1:12" s="29" customFormat="1" ht="15.75" thickBot="1" x14ac:dyDescent="0.3">
      <c r="A2" s="33" t="s">
        <v>0</v>
      </c>
      <c r="B2" s="34"/>
      <c r="C2" s="241" t="str">
        <f>IF(Identificação!B2=0,"",Identificação!B2)</f>
        <v>Tomada de Preços</v>
      </c>
      <c r="D2" s="241"/>
      <c r="E2" s="30" t="s">
        <v>151</v>
      </c>
      <c r="F2" s="31">
        <f>IF(Identificação!E2=0,"",Identificação!E2)</f>
        <v>1</v>
      </c>
      <c r="G2" s="30" t="s">
        <v>152</v>
      </c>
      <c r="H2" s="32">
        <f>IF(Identificação!G2=0,"",Identificação!G2)</f>
        <v>2022</v>
      </c>
      <c r="I2" s="153"/>
      <c r="J2" s="153"/>
      <c r="K2" s="2"/>
    </row>
    <row r="3" spans="1:12" s="29" customFormat="1" ht="30.75" customHeight="1" thickBot="1" x14ac:dyDescent="0.3">
      <c r="A3" s="239" t="s">
        <v>153</v>
      </c>
      <c r="B3" s="240"/>
      <c r="C3" s="237" t="str">
        <f>IF(Identificação!B3=0,"",Identificação!B3)</f>
        <v>PAVIMENTAÇÃO DA ESTRADA BENTO GONÇALVES KM 9+550 A 10+990,44</v>
      </c>
      <c r="D3" s="237"/>
      <c r="E3" s="237"/>
      <c r="F3" s="237"/>
      <c r="G3" s="237"/>
      <c r="H3" s="238"/>
      <c r="I3" s="153"/>
      <c r="J3" s="153"/>
    </row>
    <row r="4" spans="1:12" s="29" customFormat="1" ht="15.75" thickBot="1" x14ac:dyDescent="0.3">
      <c r="A4" s="19" t="s">
        <v>3791</v>
      </c>
      <c r="B4" s="27"/>
      <c r="C4" s="194" t="s">
        <v>4076</v>
      </c>
      <c r="D4" s="194"/>
      <c r="E4" s="194"/>
      <c r="F4" s="194"/>
      <c r="G4" s="23" t="s">
        <v>3753</v>
      </c>
      <c r="H4" s="125" t="s">
        <v>4077</v>
      </c>
      <c r="I4" s="153"/>
      <c r="J4" s="153"/>
    </row>
    <row r="5" spans="1:12" s="29" customFormat="1" ht="15.75" thickBot="1" x14ac:dyDescent="0.3">
      <c r="A5" s="16" t="s">
        <v>169</v>
      </c>
      <c r="B5" s="23"/>
      <c r="C5" s="242" t="str">
        <f>IF(Identificação!B5=0,"",Identificação!B5)</f>
        <v>Obras e Serviços de Engenharia</v>
      </c>
      <c r="D5" s="243"/>
      <c r="E5" s="26"/>
      <c r="F5" s="20"/>
      <c r="G5" s="21"/>
      <c r="H5" s="22"/>
      <c r="I5" s="153"/>
      <c r="J5" s="153"/>
    </row>
    <row r="6" spans="1:12" s="29" customFormat="1" ht="15.75" thickBot="1" x14ac:dyDescent="0.3">
      <c r="A6" s="12" t="s">
        <v>172</v>
      </c>
      <c r="B6" s="13"/>
      <c r="C6" s="235">
        <f>SUMIFS(H12:H39953,B12:B39953,"&gt;0",H12:H39953,"&lt;&gt;0")</f>
        <v>1758615.0099999998</v>
      </c>
      <c r="D6" s="236"/>
      <c r="E6" s="5"/>
      <c r="F6" s="5"/>
      <c r="G6" s="6"/>
      <c r="I6" s="153"/>
      <c r="J6" s="153"/>
    </row>
    <row r="7" spans="1:12" s="29" customFormat="1" x14ac:dyDescent="0.25">
      <c r="A7" s="168" t="s">
        <v>3821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25">
      <c r="A8" s="165" t="s">
        <v>3942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25">
      <c r="A10" s="226" t="s">
        <v>3754</v>
      </c>
      <c r="B10" s="226" t="s">
        <v>3755</v>
      </c>
      <c r="C10" s="226" t="s">
        <v>3677</v>
      </c>
      <c r="D10" s="228" t="s">
        <v>3756</v>
      </c>
      <c r="E10" s="230" t="s">
        <v>171</v>
      </c>
      <c r="F10" s="231"/>
      <c r="G10" s="231"/>
      <c r="H10" s="231"/>
      <c r="I10" s="231"/>
      <c r="J10" s="231"/>
      <c r="K10" s="231"/>
    </row>
    <row r="11" spans="1:12" s="28" customFormat="1" ht="45" x14ac:dyDescent="0.25">
      <c r="A11" s="227"/>
      <c r="B11" s="227"/>
      <c r="C11" s="227"/>
      <c r="D11" s="229"/>
      <c r="E11" s="85" t="s">
        <v>3757</v>
      </c>
      <c r="F11" s="24" t="s">
        <v>3758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25">
      <c r="A12" s="105" t="str">
        <f>IF('Orçamento-base'!A12&gt;0,'Orçamento-base'!A12,"")</f>
        <v/>
      </c>
      <c r="B12" s="162" t="str">
        <f>'Orçamento-base'!B12</f>
        <v/>
      </c>
      <c r="C12" s="105" t="str">
        <f>IF('Orçamento-base'!C12&gt;0,'Orçamento-base'!C12,"")</f>
        <v/>
      </c>
      <c r="D12" s="86" t="str">
        <f>IF('Orçamento-base'!G12&gt;0,'Orçamento-base'!G12,"")</f>
        <v>Terraplenagem, sub leito de macadame e drenagem em valas</v>
      </c>
      <c r="E12" s="176" t="str">
        <f>IF('Orçamento-base'!H12&gt;0,'Orçamento-base'!H12,"")</f>
        <v/>
      </c>
      <c r="F12" s="86" t="str">
        <f>IF('Orçamento-base'!I12&gt;0,'Orçamento-base'!I12,"")</f>
        <v/>
      </c>
      <c r="G12" s="174"/>
      <c r="H12" s="86" t="str">
        <f>IFERROR(IF(E12*G12&lt;&gt;0,ROUND(ROUND(E12,4)*ROUND(G12,4),2),""),"")</f>
        <v/>
      </c>
      <c r="I12" s="148"/>
      <c r="J12" s="148"/>
      <c r="K12" s="71"/>
    </row>
    <row r="13" spans="1:12" x14ac:dyDescent="0.25">
      <c r="A13" s="105" t="str">
        <f>IF('Orçamento-base'!A13&gt;0,'Orçamento-base'!A13,"")</f>
        <v/>
      </c>
      <c r="B13" s="162">
        <f>'Orçamento-base'!B13</f>
        <v>1</v>
      </c>
      <c r="C13" s="105">
        <f>IF('Orçamento-base'!C13&gt;0,'Orçamento-base'!C13,"")</f>
        <v>1</v>
      </c>
      <c r="D13" s="86" t="str">
        <f>IF('Orçamento-base'!G13&gt;0,'Orçamento-base'!G13,"")</f>
        <v>EXECUÇÃO E COMPACTAÇÃO DE BASE E OU SUB BASE PARA PAVIMENTAÇÃO DE MACADAME SECO - EXCLUSIVE CARGA E TRANSPORTE. AF_11/2019</v>
      </c>
      <c r="E13" s="176">
        <f>IF('Orçamento-base'!H13&gt;0,'Orçamento-base'!H13,"")</f>
        <v>2030.1560999999999</v>
      </c>
      <c r="F13" s="86" t="str">
        <f>IF('Orçamento-base'!I13&gt;0,'Orçamento-base'!I13,"")</f>
        <v>m3</v>
      </c>
      <c r="G13" s="174">
        <v>121</v>
      </c>
      <c r="H13" s="167">
        <f>IFERROR(IF(E13*G13&lt;&gt;0,ROUND(ROUND(E13,4)*ROUND(G13,4),2),""),"")</f>
        <v>245648.89</v>
      </c>
      <c r="I13" s="148">
        <v>0.2097</v>
      </c>
      <c r="J13" s="148">
        <v>0.69159999999999999</v>
      </c>
      <c r="K13" s="71"/>
      <c r="L13" s="65"/>
    </row>
    <row r="14" spans="1:12" x14ac:dyDescent="0.25">
      <c r="A14" s="162" t="str">
        <f>IF('Orçamento-base'!A14&gt;0,'Orçamento-base'!A14,"")</f>
        <v/>
      </c>
      <c r="B14" s="162">
        <f>'Orçamento-base'!B14</f>
        <v>2</v>
      </c>
      <c r="C14" s="162">
        <f>IF('Orçamento-base'!C14&gt;0,'Orçamento-base'!C14,"")</f>
        <v>2</v>
      </c>
      <c r="D14" s="156" t="str">
        <f>IF('Orçamento-base'!G14&gt;0,'Orçamento-base'!G14,"")</f>
        <v>Transporte de macadame, DMT= 30</v>
      </c>
      <c r="E14" s="184">
        <f>IF('Orçamento-base'!H14&gt;0,'Orçamento-base'!H14,"")</f>
        <v>60904.684099999999</v>
      </c>
      <c r="F14" s="156" t="str">
        <f>IF('Orçamento-base'!I14&gt;0,'Orçamento-base'!I14,"")</f>
        <v>m3xkm</v>
      </c>
      <c r="G14" s="174">
        <v>2.21</v>
      </c>
      <c r="H14" s="156">
        <f t="shared" ref="H14:H50" si="0">IFERROR(IF(E14*G14&lt;&gt;0,ROUND(ROUND(E14,4)*ROUND(G14,4),2),""),"")</f>
        <v>134599.35</v>
      </c>
      <c r="I14" s="148">
        <v>0.2097</v>
      </c>
      <c r="J14" s="148">
        <v>0.69159999999999999</v>
      </c>
      <c r="K14" s="71"/>
    </row>
    <row r="15" spans="1:12" x14ac:dyDescent="0.25">
      <c r="A15" s="162" t="str">
        <f>IF('Orçamento-base'!A15&gt;0,'Orçamento-base'!A15,"")</f>
        <v/>
      </c>
      <c r="B15" s="162">
        <f>'Orçamento-base'!B15</f>
        <v>3</v>
      </c>
      <c r="C15" s="162">
        <f>IF('Orçamento-base'!C15&gt;0,'Orçamento-base'!C15,"")</f>
        <v>3</v>
      </c>
      <c r="D15" s="156" t="str">
        <f>IF('Orçamento-base'!G15&gt;0,'Orçamento-base'!G15,"")</f>
        <v>PEDRA BRITADA OU BICA CORRIDA, NAO CLASSIFICADA - BRITA ANTI-INTRUSIVA CAMADA 3 CM</v>
      </c>
      <c r="E15" s="184">
        <f>IF('Orçamento-base'!H15&gt;0,'Orçamento-base'!H15,"")</f>
        <v>338.35939999999999</v>
      </c>
      <c r="F15" s="156" t="str">
        <f>IF('Orçamento-base'!I15&gt;0,'Orçamento-base'!I15,"")</f>
        <v>m3</v>
      </c>
      <c r="G15" s="174">
        <v>56.24</v>
      </c>
      <c r="H15" s="156">
        <f t="shared" si="0"/>
        <v>19029.330000000002</v>
      </c>
      <c r="I15" s="148">
        <v>0.2097</v>
      </c>
      <c r="J15" s="148">
        <v>0.69159999999999999</v>
      </c>
      <c r="K15" s="71"/>
    </row>
    <row r="16" spans="1:12" x14ac:dyDescent="0.25">
      <c r="A16" s="162" t="str">
        <f>IF('Orçamento-base'!A16&gt;0,'Orçamento-base'!A16,"")</f>
        <v/>
      </c>
      <c r="B16" s="162">
        <f>'Orçamento-base'!B16</f>
        <v>4</v>
      </c>
      <c r="C16" s="162">
        <f>IF('Orçamento-base'!C16&gt;0,'Orçamento-base'!C16,"")</f>
        <v>4</v>
      </c>
      <c r="D16" s="156" t="str">
        <f>IF('Orçamento-base'!G16&gt;0,'Orçamento-base'!G16,"")</f>
        <v xml:space="preserve">Transporte base de brita  anti-intrusiva DMT= 30,00 KM </v>
      </c>
      <c r="E16" s="184">
        <f>IF('Orçamento-base'!H16&gt;0,'Orçamento-base'!H16,"")</f>
        <v>10150.780699999999</v>
      </c>
      <c r="F16" s="156" t="str">
        <f>IF('Orçamento-base'!I16&gt;0,'Orçamento-base'!I16,"")</f>
        <v>m3xkm</v>
      </c>
      <c r="G16" s="174">
        <v>2.21</v>
      </c>
      <c r="H16" s="156">
        <f t="shared" si="0"/>
        <v>22433.23</v>
      </c>
      <c r="I16" s="148">
        <v>0.2097</v>
      </c>
      <c r="J16" s="148">
        <v>0.69159999999999999</v>
      </c>
      <c r="K16" s="71"/>
    </row>
    <row r="17" spans="1:11" x14ac:dyDescent="0.25">
      <c r="A17" s="162" t="str">
        <f>IF('Orçamento-base'!A17&gt;0,'Orçamento-base'!A17,"")</f>
        <v/>
      </c>
      <c r="B17" s="162">
        <f>'Orçamento-base'!B17</f>
        <v>5</v>
      </c>
      <c r="C17" s="162">
        <f>IF('Orçamento-base'!C17&gt;0,'Orçamento-base'!C17,"")</f>
        <v>5</v>
      </c>
      <c r="D17" s="156" t="str">
        <f>IF('Orçamento-base'!G17&gt;0,'Orçamento-base'!G17,"")</f>
        <v>Regularização do subleito</v>
      </c>
      <c r="E17" s="184">
        <f>IF('Orçamento-base'!H17&gt;0,'Orçamento-base'!H17,"")</f>
        <v>11753.990400000001</v>
      </c>
      <c r="F17" s="156" t="str">
        <f>IF('Orçamento-base'!I17&gt;0,'Orçamento-base'!I17,"")</f>
        <v>m2</v>
      </c>
      <c r="G17" s="174">
        <v>0.88</v>
      </c>
      <c r="H17" s="156">
        <f t="shared" si="0"/>
        <v>10343.51</v>
      </c>
      <c r="I17" s="148">
        <v>0.2097</v>
      </c>
      <c r="J17" s="148">
        <v>0.69159999999999999</v>
      </c>
      <c r="K17" s="71"/>
    </row>
    <row r="18" spans="1:11" x14ac:dyDescent="0.25">
      <c r="A18" s="162" t="str">
        <f>IF('Orçamento-base'!A18&gt;0,'Orçamento-base'!A18,"")</f>
        <v/>
      </c>
      <c r="B18" s="162">
        <f>'Orçamento-base'!B18</f>
        <v>6</v>
      </c>
      <c r="C18" s="162">
        <f>IF('Orçamento-base'!C18&gt;0,'Orçamento-base'!C18,"")</f>
        <v>6</v>
      </c>
      <c r="D18" s="156" t="str">
        <f>IF('Orçamento-base'!G18&gt;0,'Orçamento-base'!G18,"")</f>
        <v>Limpeza de vala de drenagem</v>
      </c>
      <c r="E18" s="184">
        <f>IF('Orçamento-base'!H18&gt;0,'Orçamento-base'!H18,"")</f>
        <v>2880.88</v>
      </c>
      <c r="F18" s="156" t="str">
        <f>IF('Orçamento-base'!I18&gt;0,'Orçamento-base'!I18,"")</f>
        <v>m</v>
      </c>
      <c r="G18" s="174">
        <v>4.53</v>
      </c>
      <c r="H18" s="156">
        <f t="shared" si="0"/>
        <v>13050.39</v>
      </c>
      <c r="I18" s="148">
        <v>0.2097</v>
      </c>
      <c r="J18" s="148">
        <v>0.69159999999999999</v>
      </c>
      <c r="K18" s="71"/>
    </row>
    <row r="19" spans="1:11" x14ac:dyDescent="0.25">
      <c r="A19" s="162" t="str">
        <f>IF('Orçamento-base'!A19&gt;0,'Orçamento-base'!A19,"")</f>
        <v/>
      </c>
      <c r="B19" s="162" t="str">
        <f>'Orçamento-base'!B19</f>
        <v/>
      </c>
      <c r="C19" s="162" t="str">
        <f>IF('Orçamento-base'!C19&gt;0,'Orçamento-base'!C19,"")</f>
        <v/>
      </c>
      <c r="D19" s="156" t="str">
        <f>IF('Orçamento-base'!G19&gt;0,'Orçamento-base'!G19,"")</f>
        <v xml:space="preserve">Base de brita graduada </v>
      </c>
      <c r="E19" s="184" t="str">
        <f>IF('Orçamento-base'!H19&gt;0,'Orçamento-base'!H19,"")</f>
        <v/>
      </c>
      <c r="F19" s="156" t="str">
        <f>IF('Orçamento-base'!I19&gt;0,'Orçamento-base'!I19,"")</f>
        <v/>
      </c>
      <c r="G19" s="174"/>
      <c r="H19" s="156" t="str">
        <f t="shared" si="0"/>
        <v/>
      </c>
      <c r="I19" s="148"/>
      <c r="J19" s="148"/>
      <c r="K19" s="71"/>
    </row>
    <row r="20" spans="1:11" x14ac:dyDescent="0.25">
      <c r="A20" s="162" t="str">
        <f>IF('Orçamento-base'!A20&gt;0,'Orçamento-base'!A20,"")</f>
        <v/>
      </c>
      <c r="B20" s="162">
        <f>'Orçamento-base'!B20</f>
        <v>7</v>
      </c>
      <c r="C20" s="162">
        <f>IF('Orçamento-base'!C20&gt;0,'Orçamento-base'!C20,"")</f>
        <v>7</v>
      </c>
      <c r="D20" s="156" t="str">
        <f>IF('Orçamento-base'!G20&gt;0,'Orçamento-base'!G20,"")</f>
        <v xml:space="preserve">Base de brita graduada, camada compactada = 14,0 cm </v>
      </c>
      <c r="E20" s="184">
        <f>IF('Orçamento-base'!H20&gt;0,'Orçamento-base'!H20,"")</f>
        <v>1482.2127</v>
      </c>
      <c r="F20" s="156" t="str">
        <f>IF('Orçamento-base'!I20&gt;0,'Orçamento-base'!I20,"")</f>
        <v>m3</v>
      </c>
      <c r="G20" s="174">
        <v>133.16999999999999</v>
      </c>
      <c r="H20" s="156">
        <f t="shared" si="0"/>
        <v>197386.27</v>
      </c>
      <c r="I20" s="148">
        <v>0.2097</v>
      </c>
      <c r="J20" s="148">
        <v>0.69159999999999999</v>
      </c>
      <c r="K20" s="71"/>
    </row>
    <row r="21" spans="1:11" x14ac:dyDescent="0.25">
      <c r="A21" s="162" t="str">
        <f>IF('Orçamento-base'!A21&gt;0,'Orçamento-base'!A21,"")</f>
        <v/>
      </c>
      <c r="B21" s="162">
        <f>'Orçamento-base'!B21</f>
        <v>8</v>
      </c>
      <c r="C21" s="162">
        <f>IF('Orçamento-base'!C21&gt;0,'Orçamento-base'!C21,"")</f>
        <v>8</v>
      </c>
      <c r="D21" s="156" t="str">
        <f>IF('Orçamento-base'!G21&gt;0,'Orçamento-base'!G21,"")</f>
        <v>Transporte base de brita graduada, DMT= 27,1 KM</v>
      </c>
      <c r="E21" s="184">
        <f>IF('Orçamento-base'!H21&gt;0,'Orçamento-base'!H21,"")</f>
        <v>40167.965799999998</v>
      </c>
      <c r="F21" s="156" t="str">
        <f>IF('Orçamento-base'!I21&gt;0,'Orçamento-base'!I21,"")</f>
        <v>m3xkm</v>
      </c>
      <c r="G21" s="174">
        <v>2.68</v>
      </c>
      <c r="H21" s="156">
        <f t="shared" si="0"/>
        <v>107650.15</v>
      </c>
      <c r="I21" s="148">
        <v>0.2097</v>
      </c>
      <c r="J21" s="148">
        <v>0.69159999999999999</v>
      </c>
      <c r="K21" s="71"/>
    </row>
    <row r="22" spans="1:11" x14ac:dyDescent="0.25">
      <c r="A22" s="162" t="str">
        <f>IF('Orçamento-base'!A22&gt;0,'Orçamento-base'!A22,"")</f>
        <v/>
      </c>
      <c r="B22" s="162" t="str">
        <f>'Orçamento-base'!B22</f>
        <v/>
      </c>
      <c r="C22" s="162" t="str">
        <f>IF('Orçamento-base'!C22&gt;0,'Orçamento-base'!C22,"")</f>
        <v/>
      </c>
      <c r="D22" s="156" t="str">
        <f>IF('Orçamento-base'!G22&gt;0,'Orçamento-base'!G22,"")</f>
        <v>SERVIÇOS PRELIMINARES</v>
      </c>
      <c r="E22" s="184" t="str">
        <f>IF('Orçamento-base'!H22&gt;0,'Orçamento-base'!H22,"")</f>
        <v/>
      </c>
      <c r="F22" s="156" t="str">
        <f>IF('Orçamento-base'!I22&gt;0,'Orçamento-base'!I22,"")</f>
        <v/>
      </c>
      <c r="G22" s="174"/>
      <c r="H22" s="156" t="str">
        <f t="shared" si="0"/>
        <v/>
      </c>
      <c r="I22" s="148"/>
      <c r="J22" s="148"/>
      <c r="K22" s="71"/>
    </row>
    <row r="23" spans="1:11" x14ac:dyDescent="0.25">
      <c r="A23" s="162" t="str">
        <f>IF('Orçamento-base'!A23&gt;0,'Orçamento-base'!A23,"")</f>
        <v/>
      </c>
      <c r="B23" s="162">
        <f>'Orçamento-base'!B23</f>
        <v>9</v>
      </c>
      <c r="C23" s="162">
        <f>IF('Orçamento-base'!C23&gt;0,'Orçamento-base'!C23,"")</f>
        <v>9</v>
      </c>
      <c r="D23" s="156" t="str">
        <f>IF('Orçamento-base'!G23&gt;0,'Orçamento-base'!G23,"")</f>
        <v>PLACA DE OBRA (PARA CONSTRUCAO CIVIL) EM CHAPA GALVANIZADA *N. 22*, ADESIVADA,  - 2,40m x 1,20m</v>
      </c>
      <c r="E23" s="184">
        <f>IF('Orçamento-base'!H23&gt;0,'Orçamento-base'!H23,"")</f>
        <v>2.88</v>
      </c>
      <c r="F23" s="156" t="str">
        <f>IF('Orçamento-base'!I23&gt;0,'Orçamento-base'!I23,"")</f>
        <v>m2</v>
      </c>
      <c r="G23" s="174">
        <v>272.18</v>
      </c>
      <c r="H23" s="156">
        <f t="shared" si="0"/>
        <v>783.88</v>
      </c>
      <c r="I23" s="148">
        <v>0.2097</v>
      </c>
      <c r="J23" s="148">
        <v>0.69159999999999999</v>
      </c>
      <c r="K23" s="71"/>
    </row>
    <row r="24" spans="1:11" x14ac:dyDescent="0.25">
      <c r="A24" s="162" t="str">
        <f>IF('Orçamento-base'!A24&gt;0,'Orçamento-base'!A24,"")</f>
        <v/>
      </c>
      <c r="B24" s="162">
        <f>'Orçamento-base'!B24</f>
        <v>10</v>
      </c>
      <c r="C24" s="162">
        <f>IF('Orçamento-base'!C24&gt;0,'Orçamento-base'!C24,"")</f>
        <v>10</v>
      </c>
      <c r="D24" s="156" t="str">
        <f>IF('Orçamento-base'!G24&gt;0,'Orçamento-base'!G24,"")</f>
        <v>SINALIZAÇÃO COM FITA FIXADA EM CONE PLÁSTICO, INCLUINDO CONE</v>
      </c>
      <c r="E24" s="184">
        <f>IF('Orçamento-base'!H24&gt;0,'Orçamento-base'!H24,"")</f>
        <v>1440.44</v>
      </c>
      <c r="F24" s="156" t="str">
        <f>IF('Orçamento-base'!I24&gt;0,'Orçamento-base'!I24,"")</f>
        <v>m</v>
      </c>
      <c r="G24" s="174">
        <v>7.74</v>
      </c>
      <c r="H24" s="156">
        <f t="shared" si="0"/>
        <v>11149.01</v>
      </c>
      <c r="I24" s="148">
        <v>0.2097</v>
      </c>
      <c r="J24" s="148">
        <v>0.69159999999999999</v>
      </c>
      <c r="K24" s="71"/>
    </row>
    <row r="25" spans="1:11" x14ac:dyDescent="0.25">
      <c r="A25" s="162" t="str">
        <f>IF('Orçamento-base'!A25&gt;0,'Orçamento-base'!A25,"")</f>
        <v/>
      </c>
      <c r="B25" s="162">
        <f>'Orçamento-base'!B25</f>
        <v>11</v>
      </c>
      <c r="C25" s="162">
        <f>IF('Orçamento-base'!C25&gt;0,'Orçamento-base'!C25,"")</f>
        <v>11</v>
      </c>
      <c r="D25" s="156" t="str">
        <f>IF('Orçamento-base'!G25&gt;0,'Orçamento-base'!G25,"")</f>
        <v>MOBILIZAÇÃO DE EQUIPAMENTOS</v>
      </c>
      <c r="E25" s="184">
        <f>IF('Orçamento-base'!H25&gt;0,'Orçamento-base'!H25,"")</f>
        <v>1</v>
      </c>
      <c r="F25" s="156" t="str">
        <f>IF('Orçamento-base'!I25&gt;0,'Orçamento-base'!I25,"")</f>
        <v>un</v>
      </c>
      <c r="G25" s="174">
        <v>3654.2</v>
      </c>
      <c r="H25" s="156">
        <f t="shared" si="0"/>
        <v>3654.2</v>
      </c>
      <c r="I25" s="148">
        <v>0.2097</v>
      </c>
      <c r="J25" s="148">
        <v>0.69159999999999999</v>
      </c>
      <c r="K25" s="71"/>
    </row>
    <row r="26" spans="1:11" x14ac:dyDescent="0.25">
      <c r="A26" s="162" t="str">
        <f>IF('Orçamento-base'!A26&gt;0,'Orçamento-base'!A26,"")</f>
        <v/>
      </c>
      <c r="B26" s="162" t="str">
        <f>'Orçamento-base'!B26</f>
        <v/>
      </c>
      <c r="C26" s="162" t="str">
        <f>IF('Orçamento-base'!C26&gt;0,'Orçamento-base'!C26,"")</f>
        <v/>
      </c>
      <c r="D26" s="156" t="str">
        <f>IF('Orçamento-base'!G26&gt;0,'Orçamento-base'!G26,"")</f>
        <v>ADMINISTRAÇÃO LOCAL</v>
      </c>
      <c r="E26" s="184" t="str">
        <f>IF('Orçamento-base'!H26&gt;0,'Orçamento-base'!H26,"")</f>
        <v/>
      </c>
      <c r="F26" s="156" t="str">
        <f>IF('Orçamento-base'!I26&gt;0,'Orçamento-base'!I26,"")</f>
        <v/>
      </c>
      <c r="G26" s="174"/>
      <c r="H26" s="156" t="str">
        <f t="shared" si="0"/>
        <v/>
      </c>
      <c r="I26" s="148"/>
      <c r="J26" s="148"/>
      <c r="K26" s="71"/>
    </row>
    <row r="27" spans="1:11" x14ac:dyDescent="0.25">
      <c r="A27" s="162" t="str">
        <f>IF('Orçamento-base'!A27&gt;0,'Orçamento-base'!A27,"")</f>
        <v/>
      </c>
      <c r="B27" s="162">
        <f>'Orçamento-base'!B27</f>
        <v>12</v>
      </c>
      <c r="C27" s="162">
        <f>IF('Orçamento-base'!C27&gt;0,'Orçamento-base'!C27,"")</f>
        <v>12</v>
      </c>
      <c r="D27" s="156" t="str">
        <f>IF('Orçamento-base'!G27&gt;0,'Orçamento-base'!G27,"")</f>
        <v>ADMINSTRAÇÃO LOCAL</v>
      </c>
      <c r="E27" s="184">
        <f>IF('Orçamento-base'!H27&gt;0,'Orçamento-base'!H27,"")</f>
        <v>1</v>
      </c>
      <c r="F27" s="156" t="str">
        <f>IF('Orçamento-base'!I27&gt;0,'Orçamento-base'!I27,"")</f>
        <v>un</v>
      </c>
      <c r="G27" s="174">
        <v>6134</v>
      </c>
      <c r="H27" s="156">
        <f t="shared" si="0"/>
        <v>6134</v>
      </c>
      <c r="I27" s="148">
        <v>0.2097</v>
      </c>
      <c r="J27" s="148">
        <v>0.69159999999999999</v>
      </c>
      <c r="K27" s="71"/>
    </row>
    <row r="28" spans="1:11" x14ac:dyDescent="0.25">
      <c r="A28" s="162" t="str">
        <f>IF('Orçamento-base'!A28&gt;0,'Orçamento-base'!A28,"")</f>
        <v/>
      </c>
      <c r="B28" s="162" t="str">
        <f>'Orçamento-base'!B28</f>
        <v/>
      </c>
      <c r="C28" s="162" t="str">
        <f>IF('Orçamento-base'!C28&gt;0,'Orçamento-base'!C28,"")</f>
        <v/>
      </c>
      <c r="D28" s="156" t="str">
        <f>IF('Orçamento-base'!G28&gt;0,'Orçamento-base'!G28,"")</f>
        <v>PAVIMENTAÇÃO</v>
      </c>
      <c r="E28" s="184" t="str">
        <f>IF('Orçamento-base'!H28&gt;0,'Orçamento-base'!H28,"")</f>
        <v/>
      </c>
      <c r="F28" s="156" t="str">
        <f>IF('Orçamento-base'!I28&gt;0,'Orçamento-base'!I28,"")</f>
        <v/>
      </c>
      <c r="G28" s="174"/>
      <c r="H28" s="156" t="str">
        <f t="shared" si="0"/>
        <v/>
      </c>
      <c r="I28" s="148"/>
      <c r="J28" s="148"/>
      <c r="K28" s="71"/>
    </row>
    <row r="29" spans="1:11" x14ac:dyDescent="0.25">
      <c r="A29" s="162" t="str">
        <f>IF('Orçamento-base'!A29&gt;0,'Orçamento-base'!A29,"")</f>
        <v/>
      </c>
      <c r="B29" s="162">
        <f>'Orçamento-base'!B29</f>
        <v>13</v>
      </c>
      <c r="C29" s="162">
        <f>IF('Orçamento-base'!C29&gt;0,'Orçamento-base'!C29,"")</f>
        <v>13</v>
      </c>
      <c r="D29" s="156" t="str">
        <f>IF('Orçamento-base'!G29&gt;0,'Orçamento-base'!G29,"")</f>
        <v>EXECUÇÃO DE IMPRIMAÇÃO COM ASFALTO DILUÍDO CM-30.</v>
      </c>
      <c r="E29" s="184">
        <f>IF('Orçamento-base'!H29&gt;0,'Orçamento-base'!H29,"")</f>
        <v>10371.17</v>
      </c>
      <c r="F29" s="156" t="str">
        <f>IF('Orçamento-base'!I29&gt;0,'Orçamento-base'!I29,"")</f>
        <v>m2</v>
      </c>
      <c r="G29" s="174">
        <v>12.85</v>
      </c>
      <c r="H29" s="156">
        <f t="shared" si="0"/>
        <v>133269.53</v>
      </c>
      <c r="I29" s="148">
        <v>0.2097</v>
      </c>
      <c r="J29" s="148">
        <v>0.69159999999999999</v>
      </c>
      <c r="K29" s="71"/>
    </row>
    <row r="30" spans="1:11" x14ac:dyDescent="0.25">
      <c r="A30" s="162" t="str">
        <f>IF('Orçamento-base'!A30&gt;0,'Orçamento-base'!A30,"")</f>
        <v/>
      </c>
      <c r="B30" s="162">
        <f>'Orçamento-base'!B30</f>
        <v>14</v>
      </c>
      <c r="C30" s="162">
        <f>IF('Orçamento-base'!C30&gt;0,'Orçamento-base'!C30,"")</f>
        <v>14</v>
      </c>
      <c r="D30" s="156" t="str">
        <f>IF('Orçamento-base'!G30&gt;0,'Orçamento-base'!G30,"")</f>
        <v>TRANSPORTE COM CAMINHÃO TANQUE DE TRANSPORTE DE MATERIAL ASFÁLTICO DE 30000 L, EM VIA URBANA PAVIMENTADA, DMT ATÉ 30KM (UNIDADE: TXKM). AF_07/2020- TRANSPORTE DE MATERIAL DE IMPRIMAÇÃO DA REFAP ATÉ A OBRA</v>
      </c>
      <c r="E30" s="184">
        <f>IF('Orçamento-base'!H30&gt;0,'Orçamento-base'!H30,"")</f>
        <v>373.3621</v>
      </c>
      <c r="F30" s="156" t="str">
        <f>IF('Orçamento-base'!I30&gt;0,'Orçamento-base'!I30,"")</f>
        <v>txkm</v>
      </c>
      <c r="G30" s="174">
        <v>1.43</v>
      </c>
      <c r="H30" s="156">
        <f t="shared" si="0"/>
        <v>533.91</v>
      </c>
      <c r="I30" s="148">
        <v>0.2097</v>
      </c>
      <c r="J30" s="148">
        <v>0.69159999999999999</v>
      </c>
      <c r="K30" s="71"/>
    </row>
    <row r="31" spans="1:11" x14ac:dyDescent="0.25">
      <c r="A31" s="162" t="str">
        <f>IF('Orçamento-base'!A31&gt;0,'Orçamento-base'!A31,"")</f>
        <v/>
      </c>
      <c r="B31" s="162">
        <f>'Orçamento-base'!B31</f>
        <v>15</v>
      </c>
      <c r="C31" s="162">
        <f>IF('Orçamento-base'!C31&gt;0,'Orçamento-base'!C31,"")</f>
        <v>15</v>
      </c>
      <c r="D31" s="156" t="str">
        <f>IF('Orçamento-base'!G31&gt;0,'Orçamento-base'!G31,"")</f>
        <v>TRANSPORTE COM CAMINHÃO TANQUE DE TRANSPORTE DE MATERIAL ASFÁLTICO DE 30000 L, EM VIA URBANA PAVIMENTADA, ADICIONAL PARA DMT EXCEDENTE A 30 KM (UNIDADE: TXKM). AF_07/2020 TRANSPORTE DE MATERIAL DE IMPRIMAÇÃO DA REFAP ATÉ A OBRA</v>
      </c>
      <c r="E31" s="184">
        <f>IF('Orçamento-base'!H31&gt;0,'Orçamento-base'!H31,"")</f>
        <v>1144.9772</v>
      </c>
      <c r="F31" s="156" t="str">
        <f>IF('Orçamento-base'!I31&gt;0,'Orçamento-base'!I31,"")</f>
        <v>txkm</v>
      </c>
      <c r="G31" s="174">
        <v>0.55000000000000004</v>
      </c>
      <c r="H31" s="156">
        <f t="shared" si="0"/>
        <v>629.74</v>
      </c>
      <c r="I31" s="148">
        <v>0.2097</v>
      </c>
      <c r="J31" s="148">
        <v>0.69159999999999999</v>
      </c>
      <c r="K31" s="71"/>
    </row>
    <row r="32" spans="1:11" x14ac:dyDescent="0.25">
      <c r="A32" s="162" t="str">
        <f>IF('Orçamento-base'!A32&gt;0,'Orçamento-base'!A32,"")</f>
        <v/>
      </c>
      <c r="B32" s="162">
        <f>'Orçamento-base'!B32</f>
        <v>16</v>
      </c>
      <c r="C32" s="162">
        <f>IF('Orçamento-base'!C32&gt;0,'Orçamento-base'!C32,"")</f>
        <v>16</v>
      </c>
      <c r="D32" s="156" t="str">
        <f>IF('Orçamento-base'!G32&gt;0,'Orçamento-base'!G32,"")</f>
        <v xml:space="preserve">EXECUÇÃO DE PINTURA DE LIGAÇÃO COM EMULSÃO ASFÁLTICA RR-2C. AF_11/2019 </v>
      </c>
      <c r="E32" s="184">
        <f>IF('Orçamento-base'!H32&gt;0,'Orçamento-base'!H32,"")</f>
        <v>10083.08</v>
      </c>
      <c r="F32" s="156" t="str">
        <f>IF('Orçamento-base'!I32&gt;0,'Orçamento-base'!I32,"")</f>
        <v>m2</v>
      </c>
      <c r="G32" s="174">
        <v>3.3</v>
      </c>
      <c r="H32" s="156">
        <f t="shared" si="0"/>
        <v>33274.160000000003</v>
      </c>
      <c r="I32" s="148">
        <v>0.2097</v>
      </c>
      <c r="J32" s="148">
        <v>0.69159999999999999</v>
      </c>
      <c r="K32" s="71"/>
    </row>
    <row r="33" spans="1:11" x14ac:dyDescent="0.25">
      <c r="A33" s="162" t="str">
        <f>IF('Orçamento-base'!A33&gt;0,'Orçamento-base'!A33,"")</f>
        <v/>
      </c>
      <c r="B33" s="162">
        <f>'Orçamento-base'!B33</f>
        <v>17</v>
      </c>
      <c r="C33" s="162">
        <f>IF('Orçamento-base'!C33&gt;0,'Orçamento-base'!C33,"")</f>
        <v>17</v>
      </c>
      <c r="D33" s="156" t="str">
        <f>IF('Orçamento-base'!G33&gt;0,'Orçamento-base'!G33,"")</f>
        <v>TRANSPORTE COM CAMINHÃO TANQUE DE TRANSPORTE DE MATERIAL ASFÁLTICO DE 30000 L, EM VIA URBANA PAVIMENTADA, DMT ATÉ 30KM (UNIDADE: TXKM). AF_07/2020- TRANSPORTE DE LIGANTE DA REFAP ATÉ A OBRA</v>
      </c>
      <c r="E33" s="184">
        <f>IF('Orçamento-base'!H33&gt;0,'Orçamento-base'!H33,"")</f>
        <v>136.12</v>
      </c>
      <c r="F33" s="156" t="str">
        <f>IF('Orçamento-base'!I33&gt;0,'Orçamento-base'!I33,"")</f>
        <v>txkm</v>
      </c>
      <c r="G33" s="174">
        <v>1.43</v>
      </c>
      <c r="H33" s="156">
        <f t="shared" si="0"/>
        <v>194.65</v>
      </c>
      <c r="I33" s="148">
        <v>0.2097</v>
      </c>
      <c r="J33" s="148">
        <v>0.69159999999999999</v>
      </c>
      <c r="K33" s="71"/>
    </row>
    <row r="34" spans="1:11" x14ac:dyDescent="0.25">
      <c r="A34" s="162" t="str">
        <f>IF('Orçamento-base'!A34&gt;0,'Orçamento-base'!A34,"")</f>
        <v/>
      </c>
      <c r="B34" s="162">
        <f>'Orçamento-base'!B34</f>
        <v>18</v>
      </c>
      <c r="C34" s="162">
        <f>IF('Orçamento-base'!C34&gt;0,'Orçamento-base'!C34,"")</f>
        <v>18</v>
      </c>
      <c r="D34" s="156" t="str">
        <f>IF('Orçamento-base'!G34&gt;0,'Orçamento-base'!G34,"")</f>
        <v>TRANSPORTE COM CAMINHÃO TANQUE DE TRANSPORTE DE MATERIAL ASFÁLTICO DE 30000 L, EM VIA URBANA PAVIMENTADA, ADICIONAL PARA DMT EXCEDENTE A 30 KM (UNIDADE: TXKM). AF_07/2020 TRANSPORTE DE LIGANTE DA REFAP ATÉ A OBRA</v>
      </c>
      <c r="E34" s="184">
        <f>IF('Orçamento-base'!H34&gt;0,'Orçamento-base'!H34,"")</f>
        <v>417.44</v>
      </c>
      <c r="F34" s="156" t="str">
        <f>IF('Orçamento-base'!I34&gt;0,'Orçamento-base'!I34,"")</f>
        <v>txkm</v>
      </c>
      <c r="G34" s="174">
        <v>0.55000000000000004</v>
      </c>
      <c r="H34" s="156">
        <f t="shared" si="0"/>
        <v>229.59</v>
      </c>
      <c r="I34" s="148">
        <v>0.2097</v>
      </c>
      <c r="J34" s="148">
        <v>0.69159999999999999</v>
      </c>
      <c r="K34" s="71"/>
    </row>
    <row r="35" spans="1:11" x14ac:dyDescent="0.25">
      <c r="A35" s="162" t="str">
        <f>IF('Orçamento-base'!A35&gt;0,'Orçamento-base'!A35,"")</f>
        <v/>
      </c>
      <c r="B35" s="162">
        <f>'Orçamento-base'!B35</f>
        <v>19</v>
      </c>
      <c r="C35" s="162">
        <f>IF('Orçamento-base'!C35&gt;0,'Orçamento-base'!C35,"")</f>
        <v>19</v>
      </c>
      <c r="D35" s="156" t="str">
        <f>IF('Orçamento-base'!G35&gt;0,'Orçamento-base'!G35,"")</f>
        <v>EXECUÇÃO DE PAVIMENTO COM APLICAÇÃO DE CONCRETO ASFÁLTICO, CAMADA DE ROLAMENTO - EXCLUSIVE CARGA E TRANSPORTE. AF_11/2019 - CBUQ EM USINA PRÓPRIA - BASEADO NA COMPOSIÇÃO 95995</v>
      </c>
      <c r="E35" s="184">
        <f>IF('Orçamento-base'!H35&gt;0,'Orçamento-base'!H35,"")</f>
        <v>504.15</v>
      </c>
      <c r="F35" s="156" t="str">
        <f>IF('Orçamento-base'!I35&gt;0,'Orçamento-base'!I35,"")</f>
        <v>m3</v>
      </c>
      <c r="G35" s="174">
        <v>1498.28</v>
      </c>
      <c r="H35" s="156">
        <f t="shared" si="0"/>
        <v>755357.86</v>
      </c>
      <c r="I35" s="148">
        <v>0.2097</v>
      </c>
      <c r="J35" s="148">
        <v>0.69159999999999999</v>
      </c>
      <c r="K35" s="71"/>
    </row>
    <row r="36" spans="1:11" x14ac:dyDescent="0.25">
      <c r="A36" s="162" t="str">
        <f>IF('Orçamento-base'!A36&gt;0,'Orçamento-base'!A36,"")</f>
        <v/>
      </c>
      <c r="B36" s="162">
        <f>'Orçamento-base'!B36</f>
        <v>20</v>
      </c>
      <c r="C36" s="162">
        <f>IF('Orçamento-base'!C36&gt;0,'Orçamento-base'!C36,"")</f>
        <v>20</v>
      </c>
      <c r="D36" s="156" t="str">
        <f>IF('Orçamento-base'!G36&gt;0,'Orçamento-base'!G36,"")</f>
        <v>TRANSPORTE COM CAMINHÃO BASCULANTE DE 10 M³, EM VIA URBANA PAVIMENTADA, DMT ATÉ 30 KM (UNIDADE: M3XKM). AF_07/2020 - MASSA ASFÁLTICA DA USINA ATÉ A OBRA</v>
      </c>
      <c r="E36" s="184">
        <f>IF('Orçamento-base'!H36&gt;0,'Orçamento-base'!H36,"")</f>
        <v>13662.47</v>
      </c>
      <c r="F36" s="156" t="str">
        <f>IF('Orçamento-base'!I36&gt;0,'Orçamento-base'!I36,"")</f>
        <v>un</v>
      </c>
      <c r="G36" s="174">
        <v>2.37</v>
      </c>
      <c r="H36" s="156">
        <f t="shared" si="0"/>
        <v>32380.05</v>
      </c>
      <c r="I36" s="148">
        <v>0.2097</v>
      </c>
      <c r="J36" s="148">
        <v>0.69159999999999999</v>
      </c>
      <c r="K36" s="71"/>
    </row>
    <row r="37" spans="1:11" x14ac:dyDescent="0.25">
      <c r="A37" s="162" t="str">
        <f>IF('Orçamento-base'!A37&gt;0,'Orçamento-base'!A37,"")</f>
        <v/>
      </c>
      <c r="B37" s="162">
        <f>'Orçamento-base'!B37</f>
        <v>21</v>
      </c>
      <c r="C37" s="162">
        <f>IF('Orçamento-base'!C37&gt;0,'Orçamento-base'!C37,"")</f>
        <v>21</v>
      </c>
      <c r="D37" s="156" t="str">
        <f>IF('Orçamento-base'!G37&gt;0,'Orçamento-base'!G37,"")</f>
        <v>TRANSPORTE COM CAMINHÃO TANQUE DE TRANSPORTE DE MATERIAL ASFÁLTICO DE 30000 L, EM VIA URBANA PAVIMENTADA, DMT ATÉ 30KM (UNIDADE: TXKM). AF_07/2020- TRANSPORTE DE CAP DA REFAP ATÉ A USINA</v>
      </c>
      <c r="E37" s="184">
        <f>IF('Orçamento-base'!H37&gt;0,'Orçamento-base'!H37,"")</f>
        <v>856.05</v>
      </c>
      <c r="F37" s="156" t="str">
        <f>IF('Orçamento-base'!I37&gt;0,'Orçamento-base'!I37,"")</f>
        <v>txkm</v>
      </c>
      <c r="G37" s="174">
        <v>1.43</v>
      </c>
      <c r="H37" s="156">
        <f t="shared" si="0"/>
        <v>1224.1500000000001</v>
      </c>
      <c r="I37" s="148">
        <v>0.2097</v>
      </c>
      <c r="J37" s="148">
        <v>0.69159999999999999</v>
      </c>
      <c r="K37" s="71"/>
    </row>
    <row r="38" spans="1:11" x14ac:dyDescent="0.25">
      <c r="A38" s="162" t="str">
        <f>IF('Orçamento-base'!A38&gt;0,'Orçamento-base'!A38,"")</f>
        <v/>
      </c>
      <c r="B38" s="162">
        <f>'Orçamento-base'!B38</f>
        <v>22</v>
      </c>
      <c r="C38" s="162">
        <f>IF('Orçamento-base'!C38&gt;0,'Orçamento-base'!C38,"")</f>
        <v>22</v>
      </c>
      <c r="D38" s="156" t="str">
        <f>IF('Orçamento-base'!G38&gt;0,'Orçamento-base'!G38,"")</f>
        <v>TRANSPORTE COM CAMINHÃO TANQUE DE TRANSPORTE DE MATERIAL ASFÁLTICO DE 30000 L, EM VIA URBANA PAVIMENTADA, ADICIONAL PARA DMT EXCEDENTE A 30 KM (UNIDADE: TXKM). AF_07/2020 TRANSPORTE DE CAP DA REFAP ATÉ A USINA</v>
      </c>
      <c r="E38" s="184">
        <f>IF('Orçamento-base'!H38&gt;0,'Orçamento-base'!H38,"")</f>
        <v>2339.86</v>
      </c>
      <c r="F38" s="156" t="str">
        <f>IF('Orçamento-base'!I38&gt;0,'Orçamento-base'!I38,"")</f>
        <v>txkm</v>
      </c>
      <c r="G38" s="174">
        <v>0.55000000000000004</v>
      </c>
      <c r="H38" s="156">
        <f t="shared" si="0"/>
        <v>1286.92</v>
      </c>
      <c r="I38" s="148">
        <v>0.2097</v>
      </c>
      <c r="J38" s="148">
        <v>0.69159999999999999</v>
      </c>
      <c r="K38" s="71"/>
    </row>
    <row r="39" spans="1:11" x14ac:dyDescent="0.25">
      <c r="A39" s="162" t="str">
        <f>IF('Orçamento-base'!A39&gt;0,'Orçamento-base'!A39,"")</f>
        <v/>
      </c>
      <c r="B39" s="162">
        <f>'Orçamento-base'!B39</f>
        <v>23</v>
      </c>
      <c r="C39" s="162">
        <f>IF('Orçamento-base'!C39&gt;0,'Orçamento-base'!C39,"")</f>
        <v>23</v>
      </c>
      <c r="D39" s="156" t="str">
        <f>IF('Orçamento-base'!G39&gt;0,'Orçamento-base'!G39,"")</f>
        <v>CARGA DE MISTURA ASFÁLTICA EM CAMINHÃO BASCULANTE 10 M³</v>
      </c>
      <c r="E39" s="184">
        <f>IF('Orçamento-base'!H39&gt;0,'Orçamento-base'!H39,"")</f>
        <v>504.15</v>
      </c>
      <c r="F39" s="156" t="str">
        <f>IF('Orçamento-base'!I39&gt;0,'Orçamento-base'!I39,"")</f>
        <v>m3</v>
      </c>
      <c r="G39" s="174">
        <v>7.16</v>
      </c>
      <c r="H39" s="156">
        <f t="shared" si="0"/>
        <v>3609.71</v>
      </c>
      <c r="I39" s="148">
        <v>0.2097</v>
      </c>
      <c r="J39" s="148">
        <v>0.69159999999999999</v>
      </c>
      <c r="K39" s="71"/>
    </row>
    <row r="40" spans="1:11" x14ac:dyDescent="0.25">
      <c r="A40" s="162" t="str">
        <f>IF('Orçamento-base'!A40&gt;0,'Orçamento-base'!A40,"")</f>
        <v/>
      </c>
      <c r="B40" s="162" t="str">
        <f>'Orçamento-base'!B40</f>
        <v/>
      </c>
      <c r="C40" s="162" t="str">
        <f>IF('Orçamento-base'!C40&gt;0,'Orçamento-base'!C40,"")</f>
        <v/>
      </c>
      <c r="D40" s="156" t="str">
        <f>IF('Orçamento-base'!G40&gt;0,'Orçamento-base'!G40,"")</f>
        <v>SINALIZAÇÃO</v>
      </c>
      <c r="E40" s="184" t="str">
        <f>IF('Orçamento-base'!H40&gt;0,'Orçamento-base'!H40,"")</f>
        <v/>
      </c>
      <c r="F40" s="156" t="str">
        <f>IF('Orçamento-base'!I40&gt;0,'Orçamento-base'!I40,"")</f>
        <v/>
      </c>
      <c r="G40" s="174"/>
      <c r="H40" s="156" t="str">
        <f t="shared" si="0"/>
        <v/>
      </c>
      <c r="I40" s="148"/>
      <c r="J40" s="148"/>
      <c r="K40" s="71"/>
    </row>
    <row r="41" spans="1:11" x14ac:dyDescent="0.25">
      <c r="A41" s="162" t="str">
        <f>IF('Orçamento-base'!A41&gt;0,'Orçamento-base'!A41,"")</f>
        <v/>
      </c>
      <c r="B41" s="162">
        <f>'Orçamento-base'!B41</f>
        <v>24</v>
      </c>
      <c r="C41" s="162">
        <f>IF('Orçamento-base'!C41&gt;0,'Orçamento-base'!C41,"")</f>
        <v>24</v>
      </c>
      <c r="D41" s="156" t="str">
        <f>IF('Orçamento-base'!G41&gt;0,'Orçamento-base'!G41,"")</f>
        <v>SINALIZACAO HORIZONTAL COM TINTA RETRORREFLETIVA A BASE DE RESINA ACRILICA COM MICROESFERAS DE VIDRO - LINHA DE EIXO</v>
      </c>
      <c r="E41" s="184">
        <f>IF('Orçamento-base'!H41&gt;0,'Orçamento-base'!H41,"")</f>
        <v>149.38999999999999</v>
      </c>
      <c r="F41" s="156" t="str">
        <f>IF('Orçamento-base'!I41&gt;0,'Orçamento-base'!I41,"")</f>
        <v>m2</v>
      </c>
      <c r="G41" s="174">
        <v>24.27</v>
      </c>
      <c r="H41" s="156">
        <f t="shared" si="0"/>
        <v>3625.7</v>
      </c>
      <c r="I41" s="148">
        <v>0.2097</v>
      </c>
      <c r="J41" s="148">
        <v>0.69159999999999999</v>
      </c>
      <c r="K41" s="71"/>
    </row>
    <row r="42" spans="1:11" x14ac:dyDescent="0.25">
      <c r="A42" s="162" t="str">
        <f>IF('Orçamento-base'!A42&gt;0,'Orçamento-base'!A42,"")</f>
        <v/>
      </c>
      <c r="B42" s="162">
        <f>'Orçamento-base'!B42</f>
        <v>25</v>
      </c>
      <c r="C42" s="162">
        <f>IF('Orçamento-base'!C42&gt;0,'Orçamento-base'!C42,"")</f>
        <v>25</v>
      </c>
      <c r="D42" s="156" t="str">
        <f>IF('Orçamento-base'!G42&gt;0,'Orçamento-base'!G42,"")</f>
        <v>SINALIZACAO HORIZONTAL COM TINTA RETRORREFLETIVA A BASE DE RESINA ACRILICA COM MICROESFERAS DE VIDRO - LINHAS DE BORDO</v>
      </c>
      <c r="E42" s="184">
        <f>IF('Orçamento-base'!H42&gt;0,'Orçamento-base'!H42,"")</f>
        <v>432.43</v>
      </c>
      <c r="F42" s="156" t="str">
        <f>IF('Orçamento-base'!I42&gt;0,'Orçamento-base'!I42,"")</f>
        <v>m2</v>
      </c>
      <c r="G42" s="174">
        <v>24.27</v>
      </c>
      <c r="H42" s="156">
        <f t="shared" si="0"/>
        <v>10495.08</v>
      </c>
      <c r="I42" s="148">
        <v>0.2097</v>
      </c>
      <c r="J42" s="148">
        <v>0.69159999999999999</v>
      </c>
      <c r="K42" s="71"/>
    </row>
    <row r="43" spans="1:11" x14ac:dyDescent="0.25">
      <c r="A43" s="162" t="str">
        <f>IF('Orçamento-base'!A43&gt;0,'Orçamento-base'!A43,"")</f>
        <v/>
      </c>
      <c r="B43" s="162">
        <f>'Orçamento-base'!B43</f>
        <v>26</v>
      </c>
      <c r="C43" s="162">
        <f>IF('Orçamento-base'!C43&gt;0,'Orçamento-base'!C43,"")</f>
        <v>26</v>
      </c>
      <c r="D43" s="156" t="str">
        <f>IF('Orçamento-base'!G43&gt;0,'Orçamento-base'!G43,"")</f>
        <v>CONFECÇÃO DE PLACAS DE REGULAMENTAÇÃO REDONDAS (DIÂMETRO 0,5 M) - EM AÇO Nº 16  GALVANIZADO,  COM PELÍCULA REFLETIVA TIPO III + III  E PARAFUSOS</v>
      </c>
      <c r="E43" s="184">
        <f>IF('Orçamento-base'!H43&gt;0,'Orçamento-base'!H43,"")</f>
        <v>1.57</v>
      </c>
      <c r="F43" s="156" t="str">
        <f>IF('Orçamento-base'!I43&gt;0,'Orçamento-base'!I43,"")</f>
        <v>m2</v>
      </c>
      <c r="G43" s="174">
        <v>563.99</v>
      </c>
      <c r="H43" s="156">
        <f t="shared" si="0"/>
        <v>885.46</v>
      </c>
      <c r="I43" s="148">
        <v>0.2097</v>
      </c>
      <c r="J43" s="148">
        <v>0.69159999999999999</v>
      </c>
      <c r="K43" s="71"/>
    </row>
    <row r="44" spans="1:11" x14ac:dyDescent="0.25">
      <c r="A44" s="162" t="str">
        <f>IF('Orçamento-base'!A44&gt;0,'Orçamento-base'!A44,"")</f>
        <v/>
      </c>
      <c r="B44" s="162">
        <f>'Orçamento-base'!B44</f>
        <v>27</v>
      </c>
      <c r="C44" s="162">
        <f>IF('Orçamento-base'!C44&gt;0,'Orçamento-base'!C44,"")</f>
        <v>27</v>
      </c>
      <c r="D44" s="156" t="str">
        <f>IF('Orçamento-base'!G44&gt;0,'Orçamento-base'!G44,"")</f>
        <v>CONFECÇÃO DE PLACAS DE ADVERTÊNCIA  QUADRADAS (LADO 0,5 M) - EM AÇO Nº 16  GALVANIZADO,  COM PELÍCULA REFLETIVA TIPO III + III  E PARAFUSOS</v>
      </c>
      <c r="E44" s="184">
        <f>IF('Orçamento-base'!H44&gt;0,'Orçamento-base'!H44,"")</f>
        <v>1</v>
      </c>
      <c r="F44" s="156" t="str">
        <f>IF('Orçamento-base'!I44&gt;0,'Orçamento-base'!I44,"")</f>
        <v>m2</v>
      </c>
      <c r="G44" s="174">
        <v>563.99</v>
      </c>
      <c r="H44" s="156">
        <f t="shared" si="0"/>
        <v>563.99</v>
      </c>
      <c r="I44" s="148">
        <v>0.2097</v>
      </c>
      <c r="J44" s="148">
        <v>0.69159999999999999</v>
      </c>
      <c r="K44" s="71"/>
    </row>
    <row r="45" spans="1:11" x14ac:dyDescent="0.25">
      <c r="A45" s="162" t="str">
        <f>IF('Orçamento-base'!A45&gt;0,'Orçamento-base'!A45,"")</f>
        <v/>
      </c>
      <c r="B45" s="162">
        <f>'Orçamento-base'!B45</f>
        <v>28</v>
      </c>
      <c r="C45" s="162">
        <f>IF('Orçamento-base'!C45&gt;0,'Orçamento-base'!C45,"")</f>
        <v>28</v>
      </c>
      <c r="D45" s="156" t="str">
        <f>IF('Orçamento-base'!G45&gt;0,'Orçamento-base'!G45,"")</f>
        <v>SUPORTE PARA PLACA EM AÇO GALVANIZADO 2", FORNECIMENTO E INSTALAÇÃO</v>
      </c>
      <c r="E45" s="184">
        <f>IF('Orçamento-base'!H45&gt;0,'Orçamento-base'!H45,"")</f>
        <v>36</v>
      </c>
      <c r="F45" s="156" t="str">
        <f>IF('Orçamento-base'!I45&gt;0,'Orçamento-base'!I45,"")</f>
        <v>m</v>
      </c>
      <c r="G45" s="174">
        <v>138.91999999999999</v>
      </c>
      <c r="H45" s="156">
        <f t="shared" si="0"/>
        <v>5001.12</v>
      </c>
      <c r="I45" s="148">
        <v>0.2097</v>
      </c>
      <c r="J45" s="148">
        <v>0.69159999999999999</v>
      </c>
      <c r="K45" s="71"/>
    </row>
    <row r="46" spans="1:11" x14ac:dyDescent="0.25">
      <c r="A46" s="162" t="str">
        <f>IF('Orçamento-base'!A46&gt;0,'Orçamento-base'!A46,"")</f>
        <v/>
      </c>
      <c r="B46" s="162">
        <f>'Orçamento-base'!B46</f>
        <v>29</v>
      </c>
      <c r="C46" s="162">
        <f>IF('Orçamento-base'!C46&gt;0,'Orçamento-base'!C46,"")</f>
        <v>29</v>
      </c>
      <c r="D46" s="156" t="str">
        <f>IF('Orçamento-base'!G46&gt;0,'Orçamento-base'!G46,"")</f>
        <v>ESCAVAÇÃO MANUAL (30X30X60 CM)</v>
      </c>
      <c r="E46" s="184">
        <f>IF('Orçamento-base'!H46&gt;0,'Orçamento-base'!H46,"")</f>
        <v>0.64800000000000002</v>
      </c>
      <c r="F46" s="156" t="str">
        <f>IF('Orçamento-base'!I46&gt;0,'Orçamento-base'!I46,"")</f>
        <v>m3</v>
      </c>
      <c r="G46" s="174">
        <v>159.58000000000001</v>
      </c>
      <c r="H46" s="156">
        <f t="shared" si="0"/>
        <v>103.41</v>
      </c>
      <c r="I46" s="148">
        <v>0.2097</v>
      </c>
      <c r="J46" s="148">
        <v>0.69159999999999999</v>
      </c>
      <c r="K46" s="71"/>
    </row>
    <row r="47" spans="1:11" x14ac:dyDescent="0.25">
      <c r="A47" s="162" t="str">
        <f>IF('Orçamento-base'!A47&gt;0,'Orçamento-base'!A47,"")</f>
        <v/>
      </c>
      <c r="B47" s="162">
        <f>'Orçamento-base'!B47</f>
        <v>30</v>
      </c>
      <c r="C47" s="162">
        <f>IF('Orçamento-base'!C47&gt;0,'Orçamento-base'!C47,"")</f>
        <v>30</v>
      </c>
      <c r="D47" s="156" t="str">
        <f>IF('Orçamento-base'!G47&gt;0,'Orçamento-base'!G47,"")</f>
        <v>CONCRETO 15 MPA PARA FIXAÇÃO DE PLACAS (30X30X60 CM)</v>
      </c>
      <c r="E47" s="184">
        <f>IF('Orçamento-base'!H47&gt;0,'Orçamento-base'!H47,"")</f>
        <v>0.64800000000000002</v>
      </c>
      <c r="F47" s="156" t="str">
        <f>IF('Orçamento-base'!I47&gt;0,'Orçamento-base'!I47,"")</f>
        <v>m3</v>
      </c>
      <c r="G47" s="174">
        <v>440.16</v>
      </c>
      <c r="H47" s="156">
        <f t="shared" si="0"/>
        <v>285.22000000000003</v>
      </c>
      <c r="I47" s="148">
        <v>0.2097</v>
      </c>
      <c r="J47" s="148">
        <v>0.69159999999999999</v>
      </c>
      <c r="K47" s="71"/>
    </row>
    <row r="48" spans="1:11" x14ac:dyDescent="0.25">
      <c r="A48" s="162" t="str">
        <f>IF('Orçamento-base'!A48&gt;0,'Orçamento-base'!A48,"")</f>
        <v/>
      </c>
      <c r="B48" s="162">
        <f>'Orçamento-base'!B48</f>
        <v>31</v>
      </c>
      <c r="C48" s="162">
        <f>IF('Orçamento-base'!C48&gt;0,'Orçamento-base'!C48,"")</f>
        <v>31</v>
      </c>
      <c r="D48" s="156" t="str">
        <f>IF('Orçamento-base'!G48&gt;0,'Orçamento-base'!G48,"")</f>
        <v>LANÇAMENTO DE CONCRETO 15 MPA PARA FIXAÇÃO DE PLACAS (30X30X60 CM)</v>
      </c>
      <c r="E48" s="184">
        <f>IF('Orçamento-base'!H48&gt;0,'Orçamento-base'!H48,"")</f>
        <v>0.64800000000000002</v>
      </c>
      <c r="F48" s="156" t="str">
        <f>IF('Orçamento-base'!I48&gt;0,'Orçamento-base'!I48,"")</f>
        <v>m3</v>
      </c>
      <c r="G48" s="174">
        <v>228.93</v>
      </c>
      <c r="H48" s="156">
        <f t="shared" si="0"/>
        <v>148.35</v>
      </c>
      <c r="I48" s="148">
        <v>0.2097</v>
      </c>
      <c r="J48" s="148">
        <v>0.69159999999999999</v>
      </c>
      <c r="K48" s="71"/>
    </row>
    <row r="49" spans="1:11" x14ac:dyDescent="0.25">
      <c r="A49" s="162" t="str">
        <f>IF('Orçamento-base'!A49&gt;0,'Orçamento-base'!A49,"")</f>
        <v/>
      </c>
      <c r="B49" s="162" t="str">
        <f>'Orçamento-base'!B49</f>
        <v/>
      </c>
      <c r="C49" s="162" t="str">
        <f>IF('Orçamento-base'!C49&gt;0,'Orçamento-base'!C49,"")</f>
        <v/>
      </c>
      <c r="D49" s="156" t="str">
        <f>IF('Orçamento-base'!G49&gt;0,'Orçamento-base'!G49,"")</f>
        <v>DESMOBILIZAÇÃO</v>
      </c>
      <c r="E49" s="184" t="str">
        <f>IF('Orçamento-base'!H49&gt;0,'Orçamento-base'!H49,"")</f>
        <v/>
      </c>
      <c r="F49" s="156" t="str">
        <f>IF('Orçamento-base'!I49&gt;0,'Orçamento-base'!I49,"")</f>
        <v/>
      </c>
      <c r="G49" s="174"/>
      <c r="H49" s="156" t="str">
        <f t="shared" si="0"/>
        <v/>
      </c>
      <c r="I49" s="148"/>
      <c r="J49" s="148"/>
      <c r="K49" s="71"/>
    </row>
    <row r="50" spans="1:11" x14ac:dyDescent="0.25">
      <c r="A50" s="162" t="str">
        <f>IF('Orçamento-base'!A50&gt;0,'Orçamento-base'!A50,"")</f>
        <v/>
      </c>
      <c r="B50" s="162">
        <f>'Orçamento-base'!B50</f>
        <v>32</v>
      </c>
      <c r="C50" s="162">
        <f>IF('Orçamento-base'!C50&gt;0,'Orçamento-base'!C50,"")</f>
        <v>32</v>
      </c>
      <c r="D50" s="156" t="str">
        <f>IF('Orçamento-base'!G50&gt;0,'Orçamento-base'!G50,"")</f>
        <v>DESMOBILIZAÇÃO DE EQUIPAMENTOS</v>
      </c>
      <c r="E50" s="184">
        <f>IF('Orçamento-base'!H50&gt;0,'Orçamento-base'!H50,"")</f>
        <v>1</v>
      </c>
      <c r="F50" s="156" t="str">
        <f>IF('Orçamento-base'!I50&gt;0,'Orçamento-base'!I50,"")</f>
        <v>un</v>
      </c>
      <c r="G50" s="174">
        <v>3654.2</v>
      </c>
      <c r="H50" s="156">
        <f t="shared" si="0"/>
        <v>3654.2</v>
      </c>
      <c r="I50" s="148">
        <v>0.2097</v>
      </c>
      <c r="J50" s="148">
        <v>0.69159999999999999</v>
      </c>
      <c r="K50" s="71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2"/>
  </cols>
  <sheetData>
    <row r="1" spans="1:5" s="123" customFormat="1" ht="24.75" thickBot="1" x14ac:dyDescent="0.25">
      <c r="A1" s="135" t="s">
        <v>169</v>
      </c>
      <c r="B1" s="135" t="s">
        <v>3790</v>
      </c>
      <c r="C1" s="135" t="s">
        <v>177</v>
      </c>
      <c r="D1" s="135" t="s">
        <v>3799</v>
      </c>
      <c r="E1" s="135" t="s">
        <v>178</v>
      </c>
    </row>
    <row r="2" spans="1:5" ht="15.75" thickBot="1" x14ac:dyDescent="0.3">
      <c r="A2" s="128" t="s">
        <v>3683</v>
      </c>
      <c r="B2" s="136">
        <v>736</v>
      </c>
      <c r="C2" s="128" t="s">
        <v>3789</v>
      </c>
      <c r="D2" s="136">
        <v>460</v>
      </c>
      <c r="E2" s="128" t="s">
        <v>1289</v>
      </c>
    </row>
    <row r="3" spans="1:5" ht="15.75" thickBot="1" x14ac:dyDescent="0.3">
      <c r="A3" s="128" t="s">
        <v>3683</v>
      </c>
      <c r="B3" s="136">
        <v>736</v>
      </c>
      <c r="C3" s="128" t="s">
        <v>3789</v>
      </c>
      <c r="D3" s="136">
        <v>640</v>
      </c>
      <c r="E3" s="128" t="s">
        <v>1290</v>
      </c>
    </row>
    <row r="4" spans="1:5" ht="15.75" thickBot="1" x14ac:dyDescent="0.3">
      <c r="A4" s="128" t="s">
        <v>3683</v>
      </c>
      <c r="B4" s="136">
        <v>736</v>
      </c>
      <c r="C4" s="128" t="s">
        <v>3789</v>
      </c>
      <c r="D4" s="136">
        <v>641</v>
      </c>
      <c r="E4" s="128" t="s">
        <v>1291</v>
      </c>
    </row>
    <row r="5" spans="1:5" ht="15.75" thickBot="1" x14ac:dyDescent="0.3">
      <c r="A5" s="128" t="s">
        <v>3683</v>
      </c>
      <c r="B5" s="136">
        <v>736</v>
      </c>
      <c r="C5" s="128" t="s">
        <v>3789</v>
      </c>
      <c r="D5" s="136">
        <v>643</v>
      </c>
      <c r="E5" s="128" t="s">
        <v>1293</v>
      </c>
    </row>
    <row r="6" spans="1:5" ht="15.75" thickBot="1" x14ac:dyDescent="0.3">
      <c r="A6" s="128" t="s">
        <v>3683</v>
      </c>
      <c r="B6" s="136">
        <v>736</v>
      </c>
      <c r="C6" s="128" t="s">
        <v>3789</v>
      </c>
      <c r="D6" s="136">
        <v>642</v>
      </c>
      <c r="E6" s="128" t="s">
        <v>1292</v>
      </c>
    </row>
    <row r="7" spans="1:5" ht="15.75" thickBot="1" x14ac:dyDescent="0.3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.75" thickBot="1" x14ac:dyDescent="0.3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.75" thickBot="1" x14ac:dyDescent="0.3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.75" thickBot="1" x14ac:dyDescent="0.3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.75" thickBot="1" x14ac:dyDescent="0.3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.75" thickBot="1" x14ac:dyDescent="0.3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.75" thickBot="1" x14ac:dyDescent="0.3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.75" thickBot="1" x14ac:dyDescent="0.3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.75" thickBot="1" x14ac:dyDescent="0.3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.75" thickBot="1" x14ac:dyDescent="0.3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.75" thickBot="1" x14ac:dyDescent="0.3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.75" thickBot="1" x14ac:dyDescent="0.3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.75" thickBot="1" x14ac:dyDescent="0.3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.75" thickBot="1" x14ac:dyDescent="0.3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.75" thickBot="1" x14ac:dyDescent="0.3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.75" thickBot="1" x14ac:dyDescent="0.3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.75" thickBot="1" x14ac:dyDescent="0.3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.75" thickBot="1" x14ac:dyDescent="0.3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.75" thickBot="1" x14ac:dyDescent="0.3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.75" thickBot="1" x14ac:dyDescent="0.3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.75" thickBot="1" x14ac:dyDescent="0.3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.75" thickBot="1" x14ac:dyDescent="0.3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.75" thickBot="1" x14ac:dyDescent="0.3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.75" thickBot="1" x14ac:dyDescent="0.3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.75" thickBot="1" x14ac:dyDescent="0.3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.75" thickBot="1" x14ac:dyDescent="0.3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.75" thickBot="1" x14ac:dyDescent="0.3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.75" thickBot="1" x14ac:dyDescent="0.3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.75" thickBot="1" x14ac:dyDescent="0.3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.75" thickBot="1" x14ac:dyDescent="0.3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.75" thickBot="1" x14ac:dyDescent="0.3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.75" thickBot="1" x14ac:dyDescent="0.3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.75" thickBot="1" x14ac:dyDescent="0.3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.75" thickBot="1" x14ac:dyDescent="0.3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.75" thickBot="1" x14ac:dyDescent="0.3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.75" thickBot="1" x14ac:dyDescent="0.3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.75" thickBot="1" x14ac:dyDescent="0.3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.75" thickBot="1" x14ac:dyDescent="0.3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.75" thickBot="1" x14ac:dyDescent="0.3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.75" thickBot="1" x14ac:dyDescent="0.3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.75" thickBot="1" x14ac:dyDescent="0.3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.75" thickBot="1" x14ac:dyDescent="0.3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.75" thickBot="1" x14ac:dyDescent="0.3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.75" thickBot="1" x14ac:dyDescent="0.3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.75" thickBot="1" x14ac:dyDescent="0.3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.75" thickBot="1" x14ac:dyDescent="0.3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.75" thickBot="1" x14ac:dyDescent="0.3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.75" thickBot="1" x14ac:dyDescent="0.3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.75" thickBot="1" x14ac:dyDescent="0.3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.75" thickBot="1" x14ac:dyDescent="0.3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.75" thickBot="1" x14ac:dyDescent="0.3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.75" thickBot="1" x14ac:dyDescent="0.3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.75" thickBot="1" x14ac:dyDescent="0.3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.75" thickBot="1" x14ac:dyDescent="0.3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.75" thickBot="1" x14ac:dyDescent="0.3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.75" thickBot="1" x14ac:dyDescent="0.3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.75" thickBot="1" x14ac:dyDescent="0.3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.75" thickBot="1" x14ac:dyDescent="0.3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.75" thickBot="1" x14ac:dyDescent="0.3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.75" thickBot="1" x14ac:dyDescent="0.3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.75" thickBot="1" x14ac:dyDescent="0.3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.75" thickBot="1" x14ac:dyDescent="0.3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.75" thickBot="1" x14ac:dyDescent="0.3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.75" thickBot="1" x14ac:dyDescent="0.3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.75" thickBot="1" x14ac:dyDescent="0.3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.75" thickBot="1" x14ac:dyDescent="0.3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.75" thickBot="1" x14ac:dyDescent="0.3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.75" thickBot="1" x14ac:dyDescent="0.3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.75" thickBot="1" x14ac:dyDescent="0.3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.75" thickBot="1" x14ac:dyDescent="0.3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.75" thickBot="1" x14ac:dyDescent="0.3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.75" thickBot="1" x14ac:dyDescent="0.3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.75" thickBot="1" x14ac:dyDescent="0.3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.75" thickBot="1" x14ac:dyDescent="0.3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.75" thickBot="1" x14ac:dyDescent="0.3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.75" thickBot="1" x14ac:dyDescent="0.3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.75" thickBot="1" x14ac:dyDescent="0.3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.75" thickBot="1" x14ac:dyDescent="0.3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.75" thickBot="1" x14ac:dyDescent="0.3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.75" thickBot="1" x14ac:dyDescent="0.3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.75" thickBot="1" x14ac:dyDescent="0.3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.75" thickBot="1" x14ac:dyDescent="0.3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.75" thickBot="1" x14ac:dyDescent="0.3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.75" thickBot="1" x14ac:dyDescent="0.3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.75" thickBot="1" x14ac:dyDescent="0.3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.75" thickBot="1" x14ac:dyDescent="0.3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.75" thickBot="1" x14ac:dyDescent="0.3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.75" thickBot="1" x14ac:dyDescent="0.3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.75" thickBot="1" x14ac:dyDescent="0.3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.75" thickBot="1" x14ac:dyDescent="0.3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.75" thickBot="1" x14ac:dyDescent="0.3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.75" thickBot="1" x14ac:dyDescent="0.3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.75" thickBot="1" x14ac:dyDescent="0.3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.75" thickBot="1" x14ac:dyDescent="0.3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.75" thickBot="1" x14ac:dyDescent="0.3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.75" thickBot="1" x14ac:dyDescent="0.3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.75" thickBot="1" x14ac:dyDescent="0.3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.75" thickBot="1" x14ac:dyDescent="0.3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.75" thickBot="1" x14ac:dyDescent="0.3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.75" thickBot="1" x14ac:dyDescent="0.3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.75" thickBot="1" x14ac:dyDescent="0.3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.75" thickBot="1" x14ac:dyDescent="0.3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.75" thickBot="1" x14ac:dyDescent="0.3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.75" thickBot="1" x14ac:dyDescent="0.3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.75" thickBot="1" x14ac:dyDescent="0.3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.75" thickBot="1" x14ac:dyDescent="0.3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.75" thickBot="1" x14ac:dyDescent="0.3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.75" thickBot="1" x14ac:dyDescent="0.3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.75" thickBot="1" x14ac:dyDescent="0.3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.75" thickBot="1" x14ac:dyDescent="0.3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.75" thickBot="1" x14ac:dyDescent="0.3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.75" thickBot="1" x14ac:dyDescent="0.3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.75" thickBot="1" x14ac:dyDescent="0.3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.75" thickBot="1" x14ac:dyDescent="0.3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.75" thickBot="1" x14ac:dyDescent="0.3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.75" thickBot="1" x14ac:dyDescent="0.3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.75" thickBot="1" x14ac:dyDescent="0.3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.75" thickBot="1" x14ac:dyDescent="0.3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.75" thickBot="1" x14ac:dyDescent="0.3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.75" thickBot="1" x14ac:dyDescent="0.3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.75" thickBot="1" x14ac:dyDescent="0.3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.75" thickBot="1" x14ac:dyDescent="0.3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.75" thickBot="1" x14ac:dyDescent="0.3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.75" thickBot="1" x14ac:dyDescent="0.3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.75" thickBot="1" x14ac:dyDescent="0.3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.75" thickBot="1" x14ac:dyDescent="0.3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.75" thickBot="1" x14ac:dyDescent="0.3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.75" thickBot="1" x14ac:dyDescent="0.3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.75" thickBot="1" x14ac:dyDescent="0.3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.75" thickBot="1" x14ac:dyDescent="0.3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.75" thickBot="1" x14ac:dyDescent="0.3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.75" thickBot="1" x14ac:dyDescent="0.3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.75" thickBot="1" x14ac:dyDescent="0.3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.75" thickBot="1" x14ac:dyDescent="0.3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.75" thickBot="1" x14ac:dyDescent="0.3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.75" thickBot="1" x14ac:dyDescent="0.3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.75" thickBot="1" x14ac:dyDescent="0.3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.75" thickBot="1" x14ac:dyDescent="0.3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.75" thickBot="1" x14ac:dyDescent="0.3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.75" thickBot="1" x14ac:dyDescent="0.3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.75" thickBot="1" x14ac:dyDescent="0.3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.75" thickBot="1" x14ac:dyDescent="0.3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.75" thickBot="1" x14ac:dyDescent="0.3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.75" thickBot="1" x14ac:dyDescent="0.3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.75" thickBot="1" x14ac:dyDescent="0.3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.75" thickBot="1" x14ac:dyDescent="0.3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.75" thickBot="1" x14ac:dyDescent="0.3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.75" thickBot="1" x14ac:dyDescent="0.3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.75" thickBot="1" x14ac:dyDescent="0.3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.75" thickBot="1" x14ac:dyDescent="0.3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.75" thickBot="1" x14ac:dyDescent="0.3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.75" thickBot="1" x14ac:dyDescent="0.3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.75" thickBot="1" x14ac:dyDescent="0.3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.75" thickBot="1" x14ac:dyDescent="0.3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.75" thickBot="1" x14ac:dyDescent="0.3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.75" thickBot="1" x14ac:dyDescent="0.3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.75" thickBot="1" x14ac:dyDescent="0.3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.75" thickBot="1" x14ac:dyDescent="0.3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.75" thickBot="1" x14ac:dyDescent="0.3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.75" thickBot="1" x14ac:dyDescent="0.3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.75" thickBot="1" x14ac:dyDescent="0.3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.75" thickBot="1" x14ac:dyDescent="0.3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.75" thickBot="1" x14ac:dyDescent="0.3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.75" thickBot="1" x14ac:dyDescent="0.3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.75" thickBot="1" x14ac:dyDescent="0.3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.75" thickBot="1" x14ac:dyDescent="0.3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.75" thickBot="1" x14ac:dyDescent="0.3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.75" thickBot="1" x14ac:dyDescent="0.3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.75" thickBot="1" x14ac:dyDescent="0.3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.75" thickBot="1" x14ac:dyDescent="0.3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.75" thickBot="1" x14ac:dyDescent="0.3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.75" thickBot="1" x14ac:dyDescent="0.3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.75" thickBot="1" x14ac:dyDescent="0.3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.75" thickBot="1" x14ac:dyDescent="0.3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.75" thickBot="1" x14ac:dyDescent="0.3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.75" thickBot="1" x14ac:dyDescent="0.3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.75" thickBot="1" x14ac:dyDescent="0.3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.75" thickBot="1" x14ac:dyDescent="0.3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.75" thickBot="1" x14ac:dyDescent="0.3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.75" thickBot="1" x14ac:dyDescent="0.3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.75" thickBot="1" x14ac:dyDescent="0.3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.75" thickBot="1" x14ac:dyDescent="0.3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.75" thickBot="1" x14ac:dyDescent="0.3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.75" thickBot="1" x14ac:dyDescent="0.3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.75" thickBot="1" x14ac:dyDescent="0.3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.75" thickBot="1" x14ac:dyDescent="0.3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.75" thickBot="1" x14ac:dyDescent="0.3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.75" thickBot="1" x14ac:dyDescent="0.3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.75" thickBot="1" x14ac:dyDescent="0.3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.75" thickBot="1" x14ac:dyDescent="0.3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.75" thickBot="1" x14ac:dyDescent="0.3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.75" thickBot="1" x14ac:dyDescent="0.3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.75" thickBot="1" x14ac:dyDescent="0.3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.75" thickBot="1" x14ac:dyDescent="0.3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.75" thickBot="1" x14ac:dyDescent="0.3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.75" thickBot="1" x14ac:dyDescent="0.3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.75" thickBot="1" x14ac:dyDescent="0.3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.75" thickBot="1" x14ac:dyDescent="0.3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.75" thickBot="1" x14ac:dyDescent="0.3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.75" thickBot="1" x14ac:dyDescent="0.3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.75" thickBot="1" x14ac:dyDescent="0.3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.75" thickBot="1" x14ac:dyDescent="0.3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.75" thickBot="1" x14ac:dyDescent="0.3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.75" thickBot="1" x14ac:dyDescent="0.3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.75" thickBot="1" x14ac:dyDescent="0.3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.75" thickBot="1" x14ac:dyDescent="0.3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.75" thickBot="1" x14ac:dyDescent="0.3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.75" thickBot="1" x14ac:dyDescent="0.3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.75" thickBot="1" x14ac:dyDescent="0.3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.75" thickBot="1" x14ac:dyDescent="0.3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.75" thickBot="1" x14ac:dyDescent="0.3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.75" thickBot="1" x14ac:dyDescent="0.3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.75" thickBot="1" x14ac:dyDescent="0.3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.75" thickBot="1" x14ac:dyDescent="0.3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.75" thickBot="1" x14ac:dyDescent="0.3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.75" thickBot="1" x14ac:dyDescent="0.3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.75" thickBot="1" x14ac:dyDescent="0.3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.75" thickBot="1" x14ac:dyDescent="0.3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.75" thickBot="1" x14ac:dyDescent="0.3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.75" thickBot="1" x14ac:dyDescent="0.3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.75" thickBot="1" x14ac:dyDescent="0.3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.75" thickBot="1" x14ac:dyDescent="0.3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.75" thickBot="1" x14ac:dyDescent="0.3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.75" thickBot="1" x14ac:dyDescent="0.3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.75" thickBot="1" x14ac:dyDescent="0.3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.75" thickBot="1" x14ac:dyDescent="0.3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.75" thickBot="1" x14ac:dyDescent="0.3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.75" thickBot="1" x14ac:dyDescent="0.3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.75" thickBot="1" x14ac:dyDescent="0.3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.75" thickBot="1" x14ac:dyDescent="0.3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.75" thickBot="1" x14ac:dyDescent="0.3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.75" thickBot="1" x14ac:dyDescent="0.3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.75" thickBot="1" x14ac:dyDescent="0.3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.75" thickBot="1" x14ac:dyDescent="0.3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.75" thickBot="1" x14ac:dyDescent="0.3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.75" thickBot="1" x14ac:dyDescent="0.3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.75" thickBot="1" x14ac:dyDescent="0.3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.75" thickBot="1" x14ac:dyDescent="0.3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.75" thickBot="1" x14ac:dyDescent="0.3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.75" thickBot="1" x14ac:dyDescent="0.3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.75" thickBot="1" x14ac:dyDescent="0.3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.75" thickBot="1" x14ac:dyDescent="0.3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.75" thickBot="1" x14ac:dyDescent="0.3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.75" thickBot="1" x14ac:dyDescent="0.3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.75" thickBot="1" x14ac:dyDescent="0.3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.75" thickBot="1" x14ac:dyDescent="0.3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.75" thickBot="1" x14ac:dyDescent="0.3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.75" thickBot="1" x14ac:dyDescent="0.3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.75" thickBot="1" x14ac:dyDescent="0.3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.75" thickBot="1" x14ac:dyDescent="0.3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.75" thickBot="1" x14ac:dyDescent="0.3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.75" thickBot="1" x14ac:dyDescent="0.3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.75" thickBot="1" x14ac:dyDescent="0.3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.75" thickBot="1" x14ac:dyDescent="0.3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.75" thickBot="1" x14ac:dyDescent="0.3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.75" thickBot="1" x14ac:dyDescent="0.3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.75" thickBot="1" x14ac:dyDescent="0.3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.75" thickBot="1" x14ac:dyDescent="0.3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.75" thickBot="1" x14ac:dyDescent="0.3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.75" thickBot="1" x14ac:dyDescent="0.3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.75" thickBot="1" x14ac:dyDescent="0.3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.75" thickBot="1" x14ac:dyDescent="0.3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.75" thickBot="1" x14ac:dyDescent="0.3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.75" thickBot="1" x14ac:dyDescent="0.3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.75" thickBot="1" x14ac:dyDescent="0.3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.75" thickBot="1" x14ac:dyDescent="0.3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.75" thickBot="1" x14ac:dyDescent="0.3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.75" thickBot="1" x14ac:dyDescent="0.3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.75" thickBot="1" x14ac:dyDescent="0.3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.75" thickBot="1" x14ac:dyDescent="0.3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.75" thickBot="1" x14ac:dyDescent="0.3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.75" thickBot="1" x14ac:dyDescent="0.3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.75" thickBot="1" x14ac:dyDescent="0.3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.75" thickBot="1" x14ac:dyDescent="0.3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.75" thickBot="1" x14ac:dyDescent="0.3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.75" thickBot="1" x14ac:dyDescent="0.3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.75" thickBot="1" x14ac:dyDescent="0.3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.75" thickBot="1" x14ac:dyDescent="0.3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.75" thickBot="1" x14ac:dyDescent="0.3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.75" thickBot="1" x14ac:dyDescent="0.3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.75" thickBot="1" x14ac:dyDescent="0.3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.75" thickBot="1" x14ac:dyDescent="0.3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.75" thickBot="1" x14ac:dyDescent="0.3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.75" thickBot="1" x14ac:dyDescent="0.3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.75" thickBot="1" x14ac:dyDescent="0.3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.75" thickBot="1" x14ac:dyDescent="0.3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.75" thickBot="1" x14ac:dyDescent="0.3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.75" thickBot="1" x14ac:dyDescent="0.3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.75" thickBot="1" x14ac:dyDescent="0.3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.75" thickBot="1" x14ac:dyDescent="0.3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.75" thickBot="1" x14ac:dyDescent="0.3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.75" thickBot="1" x14ac:dyDescent="0.3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.75" thickBot="1" x14ac:dyDescent="0.3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.75" thickBot="1" x14ac:dyDescent="0.3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.75" thickBot="1" x14ac:dyDescent="0.3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.75" thickBot="1" x14ac:dyDescent="0.3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.75" thickBot="1" x14ac:dyDescent="0.3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.75" thickBot="1" x14ac:dyDescent="0.3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.75" thickBot="1" x14ac:dyDescent="0.3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.75" thickBot="1" x14ac:dyDescent="0.3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.75" thickBot="1" x14ac:dyDescent="0.3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.75" thickBot="1" x14ac:dyDescent="0.3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.75" thickBot="1" x14ac:dyDescent="0.3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.75" thickBot="1" x14ac:dyDescent="0.3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.75" thickBot="1" x14ac:dyDescent="0.3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.75" thickBot="1" x14ac:dyDescent="0.3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.75" thickBot="1" x14ac:dyDescent="0.3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.75" thickBot="1" x14ac:dyDescent="0.3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.75" thickBot="1" x14ac:dyDescent="0.3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.75" thickBot="1" x14ac:dyDescent="0.3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.75" thickBot="1" x14ac:dyDescent="0.3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.75" thickBot="1" x14ac:dyDescent="0.3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.75" thickBot="1" x14ac:dyDescent="0.3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.75" thickBot="1" x14ac:dyDescent="0.3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.75" thickBot="1" x14ac:dyDescent="0.3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.75" thickBot="1" x14ac:dyDescent="0.3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.75" thickBot="1" x14ac:dyDescent="0.3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.75" thickBot="1" x14ac:dyDescent="0.3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.75" thickBot="1" x14ac:dyDescent="0.3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.75" thickBot="1" x14ac:dyDescent="0.3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.75" thickBot="1" x14ac:dyDescent="0.3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.75" thickBot="1" x14ac:dyDescent="0.3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.75" thickBot="1" x14ac:dyDescent="0.3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.75" thickBot="1" x14ac:dyDescent="0.3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.75" thickBot="1" x14ac:dyDescent="0.3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.75" thickBot="1" x14ac:dyDescent="0.3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.75" thickBot="1" x14ac:dyDescent="0.3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.75" thickBot="1" x14ac:dyDescent="0.3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.75" thickBot="1" x14ac:dyDescent="0.3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.75" thickBot="1" x14ac:dyDescent="0.3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.75" thickBot="1" x14ac:dyDescent="0.3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.75" thickBot="1" x14ac:dyDescent="0.3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.75" thickBot="1" x14ac:dyDescent="0.3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.75" thickBot="1" x14ac:dyDescent="0.3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.75" thickBot="1" x14ac:dyDescent="0.3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.75" thickBot="1" x14ac:dyDescent="0.3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.75" thickBot="1" x14ac:dyDescent="0.3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.75" thickBot="1" x14ac:dyDescent="0.3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.75" thickBot="1" x14ac:dyDescent="0.3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.75" thickBot="1" x14ac:dyDescent="0.3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.75" thickBot="1" x14ac:dyDescent="0.3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.75" thickBot="1" x14ac:dyDescent="0.3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.75" thickBot="1" x14ac:dyDescent="0.3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.75" thickBot="1" x14ac:dyDescent="0.3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.75" thickBot="1" x14ac:dyDescent="0.3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.75" thickBot="1" x14ac:dyDescent="0.3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.75" thickBot="1" x14ac:dyDescent="0.3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.75" thickBot="1" x14ac:dyDescent="0.3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.75" thickBot="1" x14ac:dyDescent="0.3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.75" thickBot="1" x14ac:dyDescent="0.3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.75" thickBot="1" x14ac:dyDescent="0.3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.75" thickBot="1" x14ac:dyDescent="0.3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.75" thickBot="1" x14ac:dyDescent="0.3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.75" thickBot="1" x14ac:dyDescent="0.3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.75" thickBot="1" x14ac:dyDescent="0.3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.75" thickBot="1" x14ac:dyDescent="0.3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.75" thickBot="1" x14ac:dyDescent="0.3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.75" thickBot="1" x14ac:dyDescent="0.3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.75" thickBot="1" x14ac:dyDescent="0.3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.75" thickBot="1" x14ac:dyDescent="0.3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.75" thickBot="1" x14ac:dyDescent="0.3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.75" thickBot="1" x14ac:dyDescent="0.3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.75" thickBot="1" x14ac:dyDescent="0.3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.75" thickBot="1" x14ac:dyDescent="0.3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.75" thickBot="1" x14ac:dyDescent="0.3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.75" thickBot="1" x14ac:dyDescent="0.3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.75" thickBot="1" x14ac:dyDescent="0.3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.75" thickBot="1" x14ac:dyDescent="0.3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.75" thickBot="1" x14ac:dyDescent="0.3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.75" thickBot="1" x14ac:dyDescent="0.3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.75" thickBot="1" x14ac:dyDescent="0.3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.75" thickBot="1" x14ac:dyDescent="0.3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.75" thickBot="1" x14ac:dyDescent="0.3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.75" thickBot="1" x14ac:dyDescent="0.3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.75" thickBot="1" x14ac:dyDescent="0.3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.75" thickBot="1" x14ac:dyDescent="0.3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.75" thickBot="1" x14ac:dyDescent="0.3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.75" thickBot="1" x14ac:dyDescent="0.3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.75" thickBot="1" x14ac:dyDescent="0.3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.75" thickBot="1" x14ac:dyDescent="0.3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.75" thickBot="1" x14ac:dyDescent="0.3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.75" thickBot="1" x14ac:dyDescent="0.3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.75" thickBot="1" x14ac:dyDescent="0.3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.75" thickBot="1" x14ac:dyDescent="0.3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.75" thickBot="1" x14ac:dyDescent="0.3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.75" thickBot="1" x14ac:dyDescent="0.3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.75" thickBot="1" x14ac:dyDescent="0.3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.75" thickBot="1" x14ac:dyDescent="0.3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.75" thickBot="1" x14ac:dyDescent="0.3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.75" thickBot="1" x14ac:dyDescent="0.3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.75" thickBot="1" x14ac:dyDescent="0.3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.75" thickBot="1" x14ac:dyDescent="0.3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.75" thickBot="1" x14ac:dyDescent="0.3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.75" thickBot="1" x14ac:dyDescent="0.3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.75" thickBot="1" x14ac:dyDescent="0.3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.75" thickBot="1" x14ac:dyDescent="0.3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.75" thickBot="1" x14ac:dyDescent="0.3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.75" thickBot="1" x14ac:dyDescent="0.3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.75" thickBot="1" x14ac:dyDescent="0.3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.75" thickBot="1" x14ac:dyDescent="0.3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.75" thickBot="1" x14ac:dyDescent="0.3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.75" thickBot="1" x14ac:dyDescent="0.3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.75" thickBot="1" x14ac:dyDescent="0.3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.75" thickBot="1" x14ac:dyDescent="0.3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.75" thickBot="1" x14ac:dyDescent="0.3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.75" thickBot="1" x14ac:dyDescent="0.3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.75" thickBot="1" x14ac:dyDescent="0.3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.75" thickBot="1" x14ac:dyDescent="0.3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.75" thickBot="1" x14ac:dyDescent="0.3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.75" thickBot="1" x14ac:dyDescent="0.3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.75" thickBot="1" x14ac:dyDescent="0.3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.75" thickBot="1" x14ac:dyDescent="0.3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.75" thickBot="1" x14ac:dyDescent="0.3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.75" thickBot="1" x14ac:dyDescent="0.3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.75" thickBot="1" x14ac:dyDescent="0.3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.75" thickBot="1" x14ac:dyDescent="0.3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.75" thickBot="1" x14ac:dyDescent="0.3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.75" thickBot="1" x14ac:dyDescent="0.3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.75" thickBot="1" x14ac:dyDescent="0.3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.75" thickBot="1" x14ac:dyDescent="0.3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.75" thickBot="1" x14ac:dyDescent="0.3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.75" thickBot="1" x14ac:dyDescent="0.3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.75" thickBot="1" x14ac:dyDescent="0.3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.75" thickBot="1" x14ac:dyDescent="0.3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.75" thickBot="1" x14ac:dyDescent="0.3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.75" thickBot="1" x14ac:dyDescent="0.3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.75" thickBot="1" x14ac:dyDescent="0.3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.75" thickBot="1" x14ac:dyDescent="0.3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.75" thickBot="1" x14ac:dyDescent="0.3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.75" thickBot="1" x14ac:dyDescent="0.3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.75" thickBot="1" x14ac:dyDescent="0.3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.75" thickBot="1" x14ac:dyDescent="0.3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.75" thickBot="1" x14ac:dyDescent="0.3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.75" thickBot="1" x14ac:dyDescent="0.3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.75" thickBot="1" x14ac:dyDescent="0.3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.75" thickBot="1" x14ac:dyDescent="0.3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.75" thickBot="1" x14ac:dyDescent="0.3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.75" thickBot="1" x14ac:dyDescent="0.3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.75" thickBot="1" x14ac:dyDescent="0.3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.75" thickBot="1" x14ac:dyDescent="0.3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.75" thickBot="1" x14ac:dyDescent="0.3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.75" thickBot="1" x14ac:dyDescent="0.3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.75" thickBot="1" x14ac:dyDescent="0.3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.75" thickBot="1" x14ac:dyDescent="0.3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.75" thickBot="1" x14ac:dyDescent="0.3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.75" thickBot="1" x14ac:dyDescent="0.3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.75" thickBot="1" x14ac:dyDescent="0.3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.75" thickBot="1" x14ac:dyDescent="0.3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.75" thickBot="1" x14ac:dyDescent="0.3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.75" thickBot="1" x14ac:dyDescent="0.3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.75" thickBot="1" x14ac:dyDescent="0.3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.75" thickBot="1" x14ac:dyDescent="0.3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.75" thickBot="1" x14ac:dyDescent="0.3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.75" thickBot="1" x14ac:dyDescent="0.3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.75" thickBot="1" x14ac:dyDescent="0.3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.75" thickBot="1" x14ac:dyDescent="0.3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.75" thickBot="1" x14ac:dyDescent="0.3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.75" thickBot="1" x14ac:dyDescent="0.3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.75" thickBot="1" x14ac:dyDescent="0.3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.75" thickBot="1" x14ac:dyDescent="0.3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.75" thickBot="1" x14ac:dyDescent="0.3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.75" thickBot="1" x14ac:dyDescent="0.3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.75" thickBot="1" x14ac:dyDescent="0.3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.75" thickBot="1" x14ac:dyDescent="0.3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.75" thickBot="1" x14ac:dyDescent="0.3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.75" thickBot="1" x14ac:dyDescent="0.3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.75" thickBot="1" x14ac:dyDescent="0.3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.75" thickBot="1" x14ac:dyDescent="0.3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.75" thickBot="1" x14ac:dyDescent="0.3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.75" thickBot="1" x14ac:dyDescent="0.3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.75" thickBot="1" x14ac:dyDescent="0.3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.75" thickBot="1" x14ac:dyDescent="0.3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.75" thickBot="1" x14ac:dyDescent="0.3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.75" thickBot="1" x14ac:dyDescent="0.3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.75" thickBot="1" x14ac:dyDescent="0.3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.75" thickBot="1" x14ac:dyDescent="0.3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.75" thickBot="1" x14ac:dyDescent="0.3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.75" thickBot="1" x14ac:dyDescent="0.3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.75" thickBot="1" x14ac:dyDescent="0.3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.75" thickBot="1" x14ac:dyDescent="0.3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.75" thickBot="1" x14ac:dyDescent="0.3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.75" thickBot="1" x14ac:dyDescent="0.3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.75" thickBot="1" x14ac:dyDescent="0.3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.75" thickBot="1" x14ac:dyDescent="0.3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.75" thickBot="1" x14ac:dyDescent="0.3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.75" thickBot="1" x14ac:dyDescent="0.3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.75" thickBot="1" x14ac:dyDescent="0.3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.75" thickBot="1" x14ac:dyDescent="0.3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.75" thickBot="1" x14ac:dyDescent="0.3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.75" thickBot="1" x14ac:dyDescent="0.3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.75" thickBot="1" x14ac:dyDescent="0.3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.75" thickBot="1" x14ac:dyDescent="0.3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.75" thickBot="1" x14ac:dyDescent="0.3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.75" thickBot="1" x14ac:dyDescent="0.3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.75" thickBot="1" x14ac:dyDescent="0.3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.75" thickBot="1" x14ac:dyDescent="0.3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.75" thickBot="1" x14ac:dyDescent="0.3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.75" thickBot="1" x14ac:dyDescent="0.3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.75" thickBot="1" x14ac:dyDescent="0.3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.75" thickBot="1" x14ac:dyDescent="0.3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.75" thickBot="1" x14ac:dyDescent="0.3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.75" thickBot="1" x14ac:dyDescent="0.3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.75" thickBot="1" x14ac:dyDescent="0.3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.75" thickBot="1" x14ac:dyDescent="0.3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.75" thickBot="1" x14ac:dyDescent="0.3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.75" thickBot="1" x14ac:dyDescent="0.3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.75" thickBot="1" x14ac:dyDescent="0.3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.75" thickBot="1" x14ac:dyDescent="0.3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.75" thickBot="1" x14ac:dyDescent="0.3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.75" thickBot="1" x14ac:dyDescent="0.3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.75" thickBot="1" x14ac:dyDescent="0.3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.75" thickBot="1" x14ac:dyDescent="0.3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.75" thickBot="1" x14ac:dyDescent="0.3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.75" thickBot="1" x14ac:dyDescent="0.3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.75" thickBot="1" x14ac:dyDescent="0.3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.75" thickBot="1" x14ac:dyDescent="0.3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.75" thickBot="1" x14ac:dyDescent="0.3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.75" thickBot="1" x14ac:dyDescent="0.3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.75" thickBot="1" x14ac:dyDescent="0.3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.75" thickBot="1" x14ac:dyDescent="0.3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.75" thickBot="1" x14ac:dyDescent="0.3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.75" thickBot="1" x14ac:dyDescent="0.3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.75" thickBot="1" x14ac:dyDescent="0.3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.75" thickBot="1" x14ac:dyDescent="0.3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.75" thickBot="1" x14ac:dyDescent="0.3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.75" thickBot="1" x14ac:dyDescent="0.3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.75" thickBot="1" x14ac:dyDescent="0.3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.75" thickBot="1" x14ac:dyDescent="0.3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.75" thickBot="1" x14ac:dyDescent="0.3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.75" thickBot="1" x14ac:dyDescent="0.3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.75" thickBot="1" x14ac:dyDescent="0.3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.75" thickBot="1" x14ac:dyDescent="0.3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.75" thickBot="1" x14ac:dyDescent="0.3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.75" thickBot="1" x14ac:dyDescent="0.3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.75" thickBot="1" x14ac:dyDescent="0.3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.75" thickBot="1" x14ac:dyDescent="0.3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.75" thickBot="1" x14ac:dyDescent="0.3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.75" thickBot="1" x14ac:dyDescent="0.3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.75" thickBot="1" x14ac:dyDescent="0.3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.75" thickBot="1" x14ac:dyDescent="0.3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.75" thickBot="1" x14ac:dyDescent="0.3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.75" thickBot="1" x14ac:dyDescent="0.3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.75" thickBot="1" x14ac:dyDescent="0.3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.75" thickBot="1" x14ac:dyDescent="0.3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.75" thickBot="1" x14ac:dyDescent="0.3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.75" thickBot="1" x14ac:dyDescent="0.3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.75" thickBot="1" x14ac:dyDescent="0.3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.75" thickBot="1" x14ac:dyDescent="0.3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.75" thickBot="1" x14ac:dyDescent="0.3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.75" thickBot="1" x14ac:dyDescent="0.3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.75" thickBot="1" x14ac:dyDescent="0.3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.75" thickBot="1" x14ac:dyDescent="0.3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.75" thickBot="1" x14ac:dyDescent="0.3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.75" thickBot="1" x14ac:dyDescent="0.3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.75" thickBot="1" x14ac:dyDescent="0.3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.75" thickBot="1" x14ac:dyDescent="0.3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.75" thickBot="1" x14ac:dyDescent="0.3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.75" thickBot="1" x14ac:dyDescent="0.3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.75" thickBot="1" x14ac:dyDescent="0.3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.75" thickBot="1" x14ac:dyDescent="0.3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.75" thickBot="1" x14ac:dyDescent="0.3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.75" thickBot="1" x14ac:dyDescent="0.3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.75" thickBot="1" x14ac:dyDescent="0.3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.75" thickBot="1" x14ac:dyDescent="0.3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.75" thickBot="1" x14ac:dyDescent="0.3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.75" thickBot="1" x14ac:dyDescent="0.3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.75" thickBot="1" x14ac:dyDescent="0.3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.75" thickBot="1" x14ac:dyDescent="0.3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.75" thickBot="1" x14ac:dyDescent="0.3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.75" thickBot="1" x14ac:dyDescent="0.3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.75" thickBot="1" x14ac:dyDescent="0.3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.75" thickBot="1" x14ac:dyDescent="0.3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.75" thickBot="1" x14ac:dyDescent="0.3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.75" thickBot="1" x14ac:dyDescent="0.3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.75" thickBot="1" x14ac:dyDescent="0.3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.75" thickBot="1" x14ac:dyDescent="0.3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.75" thickBot="1" x14ac:dyDescent="0.3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.75" thickBot="1" x14ac:dyDescent="0.3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.75" thickBot="1" x14ac:dyDescent="0.3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.75" thickBot="1" x14ac:dyDescent="0.3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.75" thickBot="1" x14ac:dyDescent="0.3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.75" thickBot="1" x14ac:dyDescent="0.3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.75" thickBot="1" x14ac:dyDescent="0.3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.75" thickBot="1" x14ac:dyDescent="0.3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.75" thickBot="1" x14ac:dyDescent="0.3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.75" thickBot="1" x14ac:dyDescent="0.3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.75" thickBot="1" x14ac:dyDescent="0.3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.75" thickBot="1" x14ac:dyDescent="0.3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.75" thickBot="1" x14ac:dyDescent="0.3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.75" thickBot="1" x14ac:dyDescent="0.3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.75" thickBot="1" x14ac:dyDescent="0.3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.75" thickBot="1" x14ac:dyDescent="0.3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.75" thickBot="1" x14ac:dyDescent="0.3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.75" thickBot="1" x14ac:dyDescent="0.3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.75" thickBot="1" x14ac:dyDescent="0.3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.75" thickBot="1" x14ac:dyDescent="0.3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.75" thickBot="1" x14ac:dyDescent="0.3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.75" thickBot="1" x14ac:dyDescent="0.3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.75" thickBot="1" x14ac:dyDescent="0.3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.75" thickBot="1" x14ac:dyDescent="0.3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.75" thickBot="1" x14ac:dyDescent="0.3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.75" thickBot="1" x14ac:dyDescent="0.3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.75" thickBot="1" x14ac:dyDescent="0.3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.75" thickBot="1" x14ac:dyDescent="0.3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.75" thickBot="1" x14ac:dyDescent="0.3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.75" thickBot="1" x14ac:dyDescent="0.3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.75" thickBot="1" x14ac:dyDescent="0.3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.75" thickBot="1" x14ac:dyDescent="0.3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.75" thickBot="1" x14ac:dyDescent="0.3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.75" thickBot="1" x14ac:dyDescent="0.3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.75" thickBot="1" x14ac:dyDescent="0.3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.75" thickBot="1" x14ac:dyDescent="0.3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.75" thickBot="1" x14ac:dyDescent="0.3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.75" thickBot="1" x14ac:dyDescent="0.3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.75" thickBot="1" x14ac:dyDescent="0.3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.75" thickBot="1" x14ac:dyDescent="0.3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.75" thickBot="1" x14ac:dyDescent="0.3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.75" thickBot="1" x14ac:dyDescent="0.3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.75" thickBot="1" x14ac:dyDescent="0.3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.75" thickBot="1" x14ac:dyDescent="0.3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.75" thickBot="1" x14ac:dyDescent="0.3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.75" thickBot="1" x14ac:dyDescent="0.3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.75" thickBot="1" x14ac:dyDescent="0.3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.75" thickBot="1" x14ac:dyDescent="0.3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.75" thickBot="1" x14ac:dyDescent="0.3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.75" thickBot="1" x14ac:dyDescent="0.3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.75" thickBot="1" x14ac:dyDescent="0.3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.75" thickBot="1" x14ac:dyDescent="0.3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.75" thickBot="1" x14ac:dyDescent="0.3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.75" thickBot="1" x14ac:dyDescent="0.3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.75" thickBot="1" x14ac:dyDescent="0.3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.75" thickBot="1" x14ac:dyDescent="0.3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.75" thickBot="1" x14ac:dyDescent="0.3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.75" thickBot="1" x14ac:dyDescent="0.3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.75" thickBot="1" x14ac:dyDescent="0.3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.75" thickBot="1" x14ac:dyDescent="0.3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.75" thickBot="1" x14ac:dyDescent="0.3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.75" thickBot="1" x14ac:dyDescent="0.3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.75" thickBot="1" x14ac:dyDescent="0.3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.75" thickBot="1" x14ac:dyDescent="0.3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.75" thickBot="1" x14ac:dyDescent="0.3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.75" thickBot="1" x14ac:dyDescent="0.3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.75" thickBot="1" x14ac:dyDescent="0.3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.75" thickBot="1" x14ac:dyDescent="0.3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.75" thickBot="1" x14ac:dyDescent="0.3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.75" thickBot="1" x14ac:dyDescent="0.3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.75" thickBot="1" x14ac:dyDescent="0.3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.75" thickBot="1" x14ac:dyDescent="0.3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.75" thickBot="1" x14ac:dyDescent="0.3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.75" thickBot="1" x14ac:dyDescent="0.3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.75" thickBot="1" x14ac:dyDescent="0.3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.75" thickBot="1" x14ac:dyDescent="0.3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.75" thickBot="1" x14ac:dyDescent="0.3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.75" thickBot="1" x14ac:dyDescent="0.3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.75" thickBot="1" x14ac:dyDescent="0.3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.75" thickBot="1" x14ac:dyDescent="0.3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.75" thickBot="1" x14ac:dyDescent="0.3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.75" thickBot="1" x14ac:dyDescent="0.3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.75" thickBot="1" x14ac:dyDescent="0.3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.75" thickBot="1" x14ac:dyDescent="0.3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.75" thickBot="1" x14ac:dyDescent="0.3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.75" thickBot="1" x14ac:dyDescent="0.3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.75" thickBot="1" x14ac:dyDescent="0.3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.75" thickBot="1" x14ac:dyDescent="0.3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.75" thickBot="1" x14ac:dyDescent="0.3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.75" thickBot="1" x14ac:dyDescent="0.3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.75" thickBot="1" x14ac:dyDescent="0.3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.75" thickBot="1" x14ac:dyDescent="0.3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.75" thickBot="1" x14ac:dyDescent="0.3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.75" thickBot="1" x14ac:dyDescent="0.3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.75" thickBot="1" x14ac:dyDescent="0.3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.75" thickBot="1" x14ac:dyDescent="0.3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.75" thickBot="1" x14ac:dyDescent="0.3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.75" thickBot="1" x14ac:dyDescent="0.3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.75" thickBot="1" x14ac:dyDescent="0.3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.75" thickBot="1" x14ac:dyDescent="0.3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.75" thickBot="1" x14ac:dyDescent="0.3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.75" thickBot="1" x14ac:dyDescent="0.3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.75" thickBot="1" x14ac:dyDescent="0.3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.75" thickBot="1" x14ac:dyDescent="0.3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.75" thickBot="1" x14ac:dyDescent="0.3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.75" thickBot="1" x14ac:dyDescent="0.3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.75" thickBot="1" x14ac:dyDescent="0.3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.75" thickBot="1" x14ac:dyDescent="0.3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.75" thickBot="1" x14ac:dyDescent="0.3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.75" thickBot="1" x14ac:dyDescent="0.3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.75" thickBot="1" x14ac:dyDescent="0.3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.75" thickBot="1" x14ac:dyDescent="0.3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.75" thickBot="1" x14ac:dyDescent="0.3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.75" thickBot="1" x14ac:dyDescent="0.3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.75" thickBot="1" x14ac:dyDescent="0.3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.75" thickBot="1" x14ac:dyDescent="0.3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.75" thickBot="1" x14ac:dyDescent="0.3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.75" thickBot="1" x14ac:dyDescent="0.3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.75" thickBot="1" x14ac:dyDescent="0.3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.75" thickBot="1" x14ac:dyDescent="0.3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.75" thickBot="1" x14ac:dyDescent="0.3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.75" thickBot="1" x14ac:dyDescent="0.3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.75" thickBot="1" x14ac:dyDescent="0.3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.75" thickBot="1" x14ac:dyDescent="0.3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.75" thickBot="1" x14ac:dyDescent="0.3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.75" thickBot="1" x14ac:dyDescent="0.3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.75" thickBot="1" x14ac:dyDescent="0.3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.75" thickBot="1" x14ac:dyDescent="0.3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.75" thickBot="1" x14ac:dyDescent="0.3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.75" thickBot="1" x14ac:dyDescent="0.3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.75" thickBot="1" x14ac:dyDescent="0.3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.75" thickBot="1" x14ac:dyDescent="0.3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.75" thickBot="1" x14ac:dyDescent="0.3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.75" thickBot="1" x14ac:dyDescent="0.3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.75" thickBot="1" x14ac:dyDescent="0.3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.75" thickBot="1" x14ac:dyDescent="0.3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.75" thickBot="1" x14ac:dyDescent="0.3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.75" thickBot="1" x14ac:dyDescent="0.3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.75" thickBot="1" x14ac:dyDescent="0.3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.75" thickBot="1" x14ac:dyDescent="0.3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.75" thickBot="1" x14ac:dyDescent="0.3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.75" thickBot="1" x14ac:dyDescent="0.3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.75" thickBot="1" x14ac:dyDescent="0.3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.75" thickBot="1" x14ac:dyDescent="0.3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.75" thickBot="1" x14ac:dyDescent="0.3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.75" thickBot="1" x14ac:dyDescent="0.3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.75" thickBot="1" x14ac:dyDescent="0.3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.75" thickBot="1" x14ac:dyDescent="0.3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.75" thickBot="1" x14ac:dyDescent="0.3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.75" thickBot="1" x14ac:dyDescent="0.3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.75" thickBot="1" x14ac:dyDescent="0.3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.75" thickBot="1" x14ac:dyDescent="0.3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.75" thickBot="1" x14ac:dyDescent="0.3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.75" thickBot="1" x14ac:dyDescent="0.3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.75" thickBot="1" x14ac:dyDescent="0.3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.75" thickBot="1" x14ac:dyDescent="0.3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.75" thickBot="1" x14ac:dyDescent="0.3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.75" thickBot="1" x14ac:dyDescent="0.3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.75" thickBot="1" x14ac:dyDescent="0.3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.75" thickBot="1" x14ac:dyDescent="0.3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.75" thickBot="1" x14ac:dyDescent="0.3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.75" thickBot="1" x14ac:dyDescent="0.3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.75" thickBot="1" x14ac:dyDescent="0.3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.75" thickBot="1" x14ac:dyDescent="0.3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.75" thickBot="1" x14ac:dyDescent="0.3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.75" thickBot="1" x14ac:dyDescent="0.3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.75" thickBot="1" x14ac:dyDescent="0.3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.75" thickBot="1" x14ac:dyDescent="0.3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.75" thickBot="1" x14ac:dyDescent="0.3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.75" thickBot="1" x14ac:dyDescent="0.3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.75" thickBot="1" x14ac:dyDescent="0.3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.75" thickBot="1" x14ac:dyDescent="0.3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.75" thickBot="1" x14ac:dyDescent="0.3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.75" thickBot="1" x14ac:dyDescent="0.3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.75" thickBot="1" x14ac:dyDescent="0.3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.75" thickBot="1" x14ac:dyDescent="0.3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.75" thickBot="1" x14ac:dyDescent="0.3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.75" thickBot="1" x14ac:dyDescent="0.3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.75" thickBot="1" x14ac:dyDescent="0.3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.75" thickBot="1" x14ac:dyDescent="0.3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.75" thickBot="1" x14ac:dyDescent="0.3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.75" thickBot="1" x14ac:dyDescent="0.3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.75" thickBot="1" x14ac:dyDescent="0.3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.75" thickBot="1" x14ac:dyDescent="0.3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.75" thickBot="1" x14ac:dyDescent="0.3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.75" thickBot="1" x14ac:dyDescent="0.3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.75" thickBot="1" x14ac:dyDescent="0.3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.75" thickBot="1" x14ac:dyDescent="0.3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.75" thickBot="1" x14ac:dyDescent="0.3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.75" thickBot="1" x14ac:dyDescent="0.3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.75" thickBot="1" x14ac:dyDescent="0.3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.75" thickBot="1" x14ac:dyDescent="0.3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.75" thickBot="1" x14ac:dyDescent="0.3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.75" thickBot="1" x14ac:dyDescent="0.3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.75" thickBot="1" x14ac:dyDescent="0.3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.75" thickBot="1" x14ac:dyDescent="0.3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.75" thickBot="1" x14ac:dyDescent="0.3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.75" thickBot="1" x14ac:dyDescent="0.3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.75" thickBot="1" x14ac:dyDescent="0.3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.75" thickBot="1" x14ac:dyDescent="0.3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.75" thickBot="1" x14ac:dyDescent="0.3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.75" thickBot="1" x14ac:dyDescent="0.3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.75" thickBot="1" x14ac:dyDescent="0.3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.75" thickBot="1" x14ac:dyDescent="0.3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.75" thickBot="1" x14ac:dyDescent="0.3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.75" thickBot="1" x14ac:dyDescent="0.3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.75" thickBot="1" x14ac:dyDescent="0.3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.75" thickBot="1" x14ac:dyDescent="0.3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.75" thickBot="1" x14ac:dyDescent="0.3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.75" thickBot="1" x14ac:dyDescent="0.3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.75" thickBot="1" x14ac:dyDescent="0.3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.75" thickBot="1" x14ac:dyDescent="0.3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.75" thickBot="1" x14ac:dyDescent="0.3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.75" thickBot="1" x14ac:dyDescent="0.3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.75" thickBot="1" x14ac:dyDescent="0.3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.75" thickBot="1" x14ac:dyDescent="0.3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.75" thickBot="1" x14ac:dyDescent="0.3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.75" thickBot="1" x14ac:dyDescent="0.3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.75" thickBot="1" x14ac:dyDescent="0.3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.75" thickBot="1" x14ac:dyDescent="0.3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.75" thickBot="1" x14ac:dyDescent="0.3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.75" thickBot="1" x14ac:dyDescent="0.3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.75" thickBot="1" x14ac:dyDescent="0.3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.75" thickBot="1" x14ac:dyDescent="0.3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.75" thickBot="1" x14ac:dyDescent="0.3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.75" thickBot="1" x14ac:dyDescent="0.3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.75" thickBot="1" x14ac:dyDescent="0.3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.75" thickBot="1" x14ac:dyDescent="0.3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.75" thickBot="1" x14ac:dyDescent="0.3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.75" thickBot="1" x14ac:dyDescent="0.3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.75" thickBot="1" x14ac:dyDescent="0.3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.75" thickBot="1" x14ac:dyDescent="0.3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.75" thickBot="1" x14ac:dyDescent="0.3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.75" thickBot="1" x14ac:dyDescent="0.3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.75" thickBot="1" x14ac:dyDescent="0.3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.75" thickBot="1" x14ac:dyDescent="0.3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.75" thickBot="1" x14ac:dyDescent="0.3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.75" thickBot="1" x14ac:dyDescent="0.3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.75" thickBot="1" x14ac:dyDescent="0.3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.75" thickBot="1" x14ac:dyDescent="0.3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.75" thickBot="1" x14ac:dyDescent="0.3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.75" thickBot="1" x14ac:dyDescent="0.3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.75" thickBot="1" x14ac:dyDescent="0.3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.75" thickBot="1" x14ac:dyDescent="0.3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.75" thickBot="1" x14ac:dyDescent="0.3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.75" thickBot="1" x14ac:dyDescent="0.3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.75" thickBot="1" x14ac:dyDescent="0.3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.75" thickBot="1" x14ac:dyDescent="0.3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.75" thickBot="1" x14ac:dyDescent="0.3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.75" thickBot="1" x14ac:dyDescent="0.3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.75" thickBot="1" x14ac:dyDescent="0.3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.75" thickBot="1" x14ac:dyDescent="0.3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.75" thickBot="1" x14ac:dyDescent="0.3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.75" thickBot="1" x14ac:dyDescent="0.3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.75" thickBot="1" x14ac:dyDescent="0.3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.75" thickBot="1" x14ac:dyDescent="0.3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.75" thickBot="1" x14ac:dyDescent="0.3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.75" thickBot="1" x14ac:dyDescent="0.3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.75" thickBot="1" x14ac:dyDescent="0.3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.75" thickBot="1" x14ac:dyDescent="0.3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.75" thickBot="1" x14ac:dyDescent="0.3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.75" thickBot="1" x14ac:dyDescent="0.3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.75" thickBot="1" x14ac:dyDescent="0.3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.75" thickBot="1" x14ac:dyDescent="0.3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.75" thickBot="1" x14ac:dyDescent="0.3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.75" thickBot="1" x14ac:dyDescent="0.3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.75" thickBot="1" x14ac:dyDescent="0.3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.75" thickBot="1" x14ac:dyDescent="0.3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.75" thickBot="1" x14ac:dyDescent="0.3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.75" thickBot="1" x14ac:dyDescent="0.3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.75" thickBot="1" x14ac:dyDescent="0.3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.75" thickBot="1" x14ac:dyDescent="0.3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.75" thickBot="1" x14ac:dyDescent="0.3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.75" thickBot="1" x14ac:dyDescent="0.3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.75" thickBot="1" x14ac:dyDescent="0.3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.75" thickBot="1" x14ac:dyDescent="0.3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.75" thickBot="1" x14ac:dyDescent="0.3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.75" thickBot="1" x14ac:dyDescent="0.3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.75" thickBot="1" x14ac:dyDescent="0.3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.75" thickBot="1" x14ac:dyDescent="0.3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.75" thickBot="1" x14ac:dyDescent="0.3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.75" thickBot="1" x14ac:dyDescent="0.3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.75" thickBot="1" x14ac:dyDescent="0.3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.75" thickBot="1" x14ac:dyDescent="0.3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.75" thickBot="1" x14ac:dyDescent="0.3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.75" thickBot="1" x14ac:dyDescent="0.3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.75" thickBot="1" x14ac:dyDescent="0.3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.75" thickBot="1" x14ac:dyDescent="0.3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.75" thickBot="1" x14ac:dyDescent="0.3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.75" thickBot="1" x14ac:dyDescent="0.3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.75" thickBot="1" x14ac:dyDescent="0.3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.75" thickBot="1" x14ac:dyDescent="0.3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.75" thickBot="1" x14ac:dyDescent="0.3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.75" thickBot="1" x14ac:dyDescent="0.3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.75" thickBot="1" x14ac:dyDescent="0.3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.75" thickBot="1" x14ac:dyDescent="0.3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.75" thickBot="1" x14ac:dyDescent="0.3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.75" thickBot="1" x14ac:dyDescent="0.3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.75" thickBot="1" x14ac:dyDescent="0.3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.75" thickBot="1" x14ac:dyDescent="0.3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.75" thickBot="1" x14ac:dyDescent="0.3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.75" thickBot="1" x14ac:dyDescent="0.3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.75" thickBot="1" x14ac:dyDescent="0.3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.75" thickBot="1" x14ac:dyDescent="0.3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.75" thickBot="1" x14ac:dyDescent="0.3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.75" thickBot="1" x14ac:dyDescent="0.3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.75" thickBot="1" x14ac:dyDescent="0.3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.75" thickBot="1" x14ac:dyDescent="0.3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.75" thickBot="1" x14ac:dyDescent="0.3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.75" thickBot="1" x14ac:dyDescent="0.3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.75" thickBot="1" x14ac:dyDescent="0.3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.75" thickBot="1" x14ac:dyDescent="0.3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.75" thickBot="1" x14ac:dyDescent="0.3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.75" thickBot="1" x14ac:dyDescent="0.3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.75" thickBot="1" x14ac:dyDescent="0.3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.75" thickBot="1" x14ac:dyDescent="0.3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.75" thickBot="1" x14ac:dyDescent="0.3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.75" thickBot="1" x14ac:dyDescent="0.3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.75" thickBot="1" x14ac:dyDescent="0.3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.75" thickBot="1" x14ac:dyDescent="0.3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.75" thickBot="1" x14ac:dyDescent="0.3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.75" thickBot="1" x14ac:dyDescent="0.3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.75" thickBot="1" x14ac:dyDescent="0.3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.75" thickBot="1" x14ac:dyDescent="0.3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.75" thickBot="1" x14ac:dyDescent="0.3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.75" thickBot="1" x14ac:dyDescent="0.3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.75" thickBot="1" x14ac:dyDescent="0.3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.75" thickBot="1" x14ac:dyDescent="0.3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.75" thickBot="1" x14ac:dyDescent="0.3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.75" thickBot="1" x14ac:dyDescent="0.3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.75" thickBot="1" x14ac:dyDescent="0.3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.75" thickBot="1" x14ac:dyDescent="0.3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.75" thickBot="1" x14ac:dyDescent="0.3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.75" thickBot="1" x14ac:dyDescent="0.3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.75" thickBot="1" x14ac:dyDescent="0.3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.75" thickBot="1" x14ac:dyDescent="0.3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.75" thickBot="1" x14ac:dyDescent="0.3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.75" thickBot="1" x14ac:dyDescent="0.3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.75" thickBot="1" x14ac:dyDescent="0.3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.75" thickBot="1" x14ac:dyDescent="0.3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.75" thickBot="1" x14ac:dyDescent="0.3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.75" thickBot="1" x14ac:dyDescent="0.3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.75" thickBot="1" x14ac:dyDescent="0.3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.75" thickBot="1" x14ac:dyDescent="0.3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.75" thickBot="1" x14ac:dyDescent="0.3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.75" thickBot="1" x14ac:dyDescent="0.3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.75" thickBot="1" x14ac:dyDescent="0.3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.75" thickBot="1" x14ac:dyDescent="0.3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.75" thickBot="1" x14ac:dyDescent="0.3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.75" thickBot="1" x14ac:dyDescent="0.3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.75" thickBot="1" x14ac:dyDescent="0.3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.75" thickBot="1" x14ac:dyDescent="0.3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.75" thickBot="1" x14ac:dyDescent="0.3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.75" thickBot="1" x14ac:dyDescent="0.3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.75" thickBot="1" x14ac:dyDescent="0.3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.75" thickBot="1" x14ac:dyDescent="0.3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.75" thickBot="1" x14ac:dyDescent="0.3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.75" thickBot="1" x14ac:dyDescent="0.3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.75" thickBot="1" x14ac:dyDescent="0.3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.75" thickBot="1" x14ac:dyDescent="0.3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.75" thickBot="1" x14ac:dyDescent="0.3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.75" thickBot="1" x14ac:dyDescent="0.3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.75" thickBot="1" x14ac:dyDescent="0.3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.75" thickBot="1" x14ac:dyDescent="0.3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.75" thickBot="1" x14ac:dyDescent="0.3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.75" thickBot="1" x14ac:dyDescent="0.3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.75" thickBot="1" x14ac:dyDescent="0.3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.75" thickBot="1" x14ac:dyDescent="0.3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.75" thickBot="1" x14ac:dyDescent="0.3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.75" thickBot="1" x14ac:dyDescent="0.3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.75" thickBot="1" x14ac:dyDescent="0.3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.75" thickBot="1" x14ac:dyDescent="0.3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.75" thickBot="1" x14ac:dyDescent="0.3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.75" thickBot="1" x14ac:dyDescent="0.3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.75" thickBot="1" x14ac:dyDescent="0.3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.75" thickBot="1" x14ac:dyDescent="0.3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.75" thickBot="1" x14ac:dyDescent="0.3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.75" thickBot="1" x14ac:dyDescent="0.3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.75" thickBot="1" x14ac:dyDescent="0.3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.75" thickBot="1" x14ac:dyDescent="0.3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.75" thickBot="1" x14ac:dyDescent="0.3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.75" thickBot="1" x14ac:dyDescent="0.3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.75" thickBot="1" x14ac:dyDescent="0.3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.75" thickBot="1" x14ac:dyDescent="0.3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.75" thickBot="1" x14ac:dyDescent="0.3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.75" thickBot="1" x14ac:dyDescent="0.3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.75" thickBot="1" x14ac:dyDescent="0.3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.75" thickBot="1" x14ac:dyDescent="0.3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.75" thickBot="1" x14ac:dyDescent="0.3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.75" thickBot="1" x14ac:dyDescent="0.3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.75" thickBot="1" x14ac:dyDescent="0.3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.75" thickBot="1" x14ac:dyDescent="0.3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.75" thickBot="1" x14ac:dyDescent="0.3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.75" thickBot="1" x14ac:dyDescent="0.3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.75" thickBot="1" x14ac:dyDescent="0.3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.75" thickBot="1" x14ac:dyDescent="0.3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.75" thickBot="1" x14ac:dyDescent="0.3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.75" thickBot="1" x14ac:dyDescent="0.3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.75" thickBot="1" x14ac:dyDescent="0.3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.75" thickBot="1" x14ac:dyDescent="0.3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.75" thickBot="1" x14ac:dyDescent="0.3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.75" thickBot="1" x14ac:dyDescent="0.3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.75" thickBot="1" x14ac:dyDescent="0.3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.75" thickBot="1" x14ac:dyDescent="0.3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.75" thickBot="1" x14ac:dyDescent="0.3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.75" thickBot="1" x14ac:dyDescent="0.3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.75" thickBot="1" x14ac:dyDescent="0.3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.75" thickBot="1" x14ac:dyDescent="0.3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.75" thickBot="1" x14ac:dyDescent="0.3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.75" thickBot="1" x14ac:dyDescent="0.3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.75" thickBot="1" x14ac:dyDescent="0.3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.75" thickBot="1" x14ac:dyDescent="0.3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.75" thickBot="1" x14ac:dyDescent="0.3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.75" thickBot="1" x14ac:dyDescent="0.3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.75" thickBot="1" x14ac:dyDescent="0.3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.75" thickBot="1" x14ac:dyDescent="0.3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.75" thickBot="1" x14ac:dyDescent="0.3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.75" thickBot="1" x14ac:dyDescent="0.3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.75" thickBot="1" x14ac:dyDescent="0.3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.75" thickBot="1" x14ac:dyDescent="0.3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.75" thickBot="1" x14ac:dyDescent="0.3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.75" thickBot="1" x14ac:dyDescent="0.3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.75" thickBot="1" x14ac:dyDescent="0.3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.75" thickBot="1" x14ac:dyDescent="0.3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.75" thickBot="1" x14ac:dyDescent="0.3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.75" thickBot="1" x14ac:dyDescent="0.3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.75" thickBot="1" x14ac:dyDescent="0.3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.75" thickBot="1" x14ac:dyDescent="0.3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.75" thickBot="1" x14ac:dyDescent="0.3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.75" thickBot="1" x14ac:dyDescent="0.3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.75" thickBot="1" x14ac:dyDescent="0.3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.75" thickBot="1" x14ac:dyDescent="0.3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.75" thickBot="1" x14ac:dyDescent="0.3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.75" thickBot="1" x14ac:dyDescent="0.3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.75" thickBot="1" x14ac:dyDescent="0.3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.75" thickBot="1" x14ac:dyDescent="0.3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.75" thickBot="1" x14ac:dyDescent="0.3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.75" thickBot="1" x14ac:dyDescent="0.3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.75" thickBot="1" x14ac:dyDescent="0.3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.75" thickBot="1" x14ac:dyDescent="0.3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.75" thickBot="1" x14ac:dyDescent="0.3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.75" thickBot="1" x14ac:dyDescent="0.3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.75" thickBot="1" x14ac:dyDescent="0.3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.75" thickBot="1" x14ac:dyDescent="0.3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.75" thickBot="1" x14ac:dyDescent="0.3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.75" thickBot="1" x14ac:dyDescent="0.3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.75" thickBot="1" x14ac:dyDescent="0.3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.75" thickBot="1" x14ac:dyDescent="0.3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.75" thickBot="1" x14ac:dyDescent="0.3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.75" thickBot="1" x14ac:dyDescent="0.3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.75" thickBot="1" x14ac:dyDescent="0.3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.75" thickBot="1" x14ac:dyDescent="0.3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.75" thickBot="1" x14ac:dyDescent="0.3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.75" thickBot="1" x14ac:dyDescent="0.3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.75" thickBot="1" x14ac:dyDescent="0.3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.75" thickBot="1" x14ac:dyDescent="0.3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.75" thickBot="1" x14ac:dyDescent="0.3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.75" thickBot="1" x14ac:dyDescent="0.3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.75" thickBot="1" x14ac:dyDescent="0.3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.75" thickBot="1" x14ac:dyDescent="0.3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.75" thickBot="1" x14ac:dyDescent="0.3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.75" thickBot="1" x14ac:dyDescent="0.3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.75" thickBot="1" x14ac:dyDescent="0.3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.75" thickBot="1" x14ac:dyDescent="0.3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.75" thickBot="1" x14ac:dyDescent="0.3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.75" thickBot="1" x14ac:dyDescent="0.3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.75" thickBot="1" x14ac:dyDescent="0.3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.75" thickBot="1" x14ac:dyDescent="0.3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.75" thickBot="1" x14ac:dyDescent="0.3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3810</v>
      </c>
    </row>
    <row r="1052" spans="1:5" ht="15.75" thickBot="1" x14ac:dyDescent="0.3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3804</v>
      </c>
    </row>
    <row r="1053" spans="1:5" ht="15.75" thickBot="1" x14ac:dyDescent="0.3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.75" thickBot="1" x14ac:dyDescent="0.3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.75" thickBot="1" x14ac:dyDescent="0.3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3820</v>
      </c>
    </row>
    <row r="1056" spans="1:5" ht="15.75" thickBot="1" x14ac:dyDescent="0.3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.75" thickBot="1" x14ac:dyDescent="0.3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.75" thickBot="1" x14ac:dyDescent="0.3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.75" thickBot="1" x14ac:dyDescent="0.3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.75" thickBot="1" x14ac:dyDescent="0.3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.75" thickBot="1" x14ac:dyDescent="0.3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.75" thickBot="1" x14ac:dyDescent="0.3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.75" thickBot="1" x14ac:dyDescent="0.3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.75" thickBot="1" x14ac:dyDescent="0.3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.75" thickBot="1" x14ac:dyDescent="0.3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.75" thickBot="1" x14ac:dyDescent="0.3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.75" thickBot="1" x14ac:dyDescent="0.3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.75" thickBot="1" x14ac:dyDescent="0.3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.75" thickBot="1" x14ac:dyDescent="0.3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.75" thickBot="1" x14ac:dyDescent="0.3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.75" thickBot="1" x14ac:dyDescent="0.3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.75" thickBot="1" x14ac:dyDescent="0.3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.75" thickBot="1" x14ac:dyDescent="0.3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.75" thickBot="1" x14ac:dyDescent="0.3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.75" thickBot="1" x14ac:dyDescent="0.3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.75" thickBot="1" x14ac:dyDescent="0.3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.75" thickBot="1" x14ac:dyDescent="0.3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.75" thickBot="1" x14ac:dyDescent="0.3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.75" thickBot="1" x14ac:dyDescent="0.3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.75" thickBot="1" x14ac:dyDescent="0.3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.75" thickBot="1" x14ac:dyDescent="0.3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.75" thickBot="1" x14ac:dyDescent="0.3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.75" thickBot="1" x14ac:dyDescent="0.3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.75" thickBot="1" x14ac:dyDescent="0.3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.75" thickBot="1" x14ac:dyDescent="0.3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3817</v>
      </c>
    </row>
    <row r="1086" spans="1:5" ht="15.75" thickBot="1" x14ac:dyDescent="0.3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.75" thickBot="1" x14ac:dyDescent="0.3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.75" thickBot="1" x14ac:dyDescent="0.3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.75" thickBot="1" x14ac:dyDescent="0.3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3818</v>
      </c>
    </row>
    <row r="1090" spans="1:5" ht="15.75" thickBot="1" x14ac:dyDescent="0.3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.75" thickBot="1" x14ac:dyDescent="0.3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.75" thickBot="1" x14ac:dyDescent="0.3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.75" thickBot="1" x14ac:dyDescent="0.3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.75" thickBot="1" x14ac:dyDescent="0.3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.75" thickBot="1" x14ac:dyDescent="0.3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.75" thickBot="1" x14ac:dyDescent="0.3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.75" thickBot="1" x14ac:dyDescent="0.3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.75" thickBot="1" x14ac:dyDescent="0.3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.75" thickBot="1" x14ac:dyDescent="0.3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.75" thickBot="1" x14ac:dyDescent="0.3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.75" thickBot="1" x14ac:dyDescent="0.3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.75" thickBot="1" x14ac:dyDescent="0.3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.75" thickBot="1" x14ac:dyDescent="0.3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3805</v>
      </c>
    </row>
    <row r="1104" spans="1:5" ht="15.75" thickBot="1" x14ac:dyDescent="0.3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.75" thickBot="1" x14ac:dyDescent="0.3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.75" thickBot="1" x14ac:dyDescent="0.3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.75" thickBot="1" x14ac:dyDescent="0.3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.75" thickBot="1" x14ac:dyDescent="0.3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.75" thickBot="1" x14ac:dyDescent="0.3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.75" thickBot="1" x14ac:dyDescent="0.3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.75" thickBot="1" x14ac:dyDescent="0.3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.75" thickBot="1" x14ac:dyDescent="0.3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.75" thickBot="1" x14ac:dyDescent="0.3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.75" thickBot="1" x14ac:dyDescent="0.3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.75" thickBot="1" x14ac:dyDescent="0.3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.75" thickBot="1" x14ac:dyDescent="0.3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.75" thickBot="1" x14ac:dyDescent="0.3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.75" thickBot="1" x14ac:dyDescent="0.3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.75" thickBot="1" x14ac:dyDescent="0.3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3819</v>
      </c>
    </row>
    <row r="1120" spans="1:5" ht="15.75" thickBot="1" x14ac:dyDescent="0.3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.75" thickBot="1" x14ac:dyDescent="0.3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.75" thickBot="1" x14ac:dyDescent="0.3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.75" thickBot="1" x14ac:dyDescent="0.3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.75" thickBot="1" x14ac:dyDescent="0.3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.75" thickBot="1" x14ac:dyDescent="0.3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.75" thickBot="1" x14ac:dyDescent="0.3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3803</v>
      </c>
    </row>
    <row r="1127" spans="1:5" ht="15.75" thickBot="1" x14ac:dyDescent="0.3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.75" thickBot="1" x14ac:dyDescent="0.3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.75" thickBot="1" x14ac:dyDescent="0.3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.75" thickBot="1" x14ac:dyDescent="0.3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.75" thickBot="1" x14ac:dyDescent="0.3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.75" thickBot="1" x14ac:dyDescent="0.3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.75" thickBot="1" x14ac:dyDescent="0.3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.75" thickBot="1" x14ac:dyDescent="0.3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3811</v>
      </c>
    </row>
    <row r="1135" spans="1:5" ht="15.75" thickBot="1" x14ac:dyDescent="0.3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.75" thickBot="1" x14ac:dyDescent="0.3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.75" thickBot="1" x14ac:dyDescent="0.3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.75" thickBot="1" x14ac:dyDescent="0.3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3806</v>
      </c>
    </row>
    <row r="1139" spans="1:5" ht="15.75" thickBot="1" x14ac:dyDescent="0.3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.75" thickBot="1" x14ac:dyDescent="0.3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3808</v>
      </c>
    </row>
    <row r="1141" spans="1:5" ht="15.75" thickBot="1" x14ac:dyDescent="0.3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.75" thickBot="1" x14ac:dyDescent="0.3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3807</v>
      </c>
    </row>
    <row r="1143" spans="1:5" ht="15.75" thickBot="1" x14ac:dyDescent="0.3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.75" thickBot="1" x14ac:dyDescent="0.3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.75" thickBot="1" x14ac:dyDescent="0.3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.75" thickBot="1" x14ac:dyDescent="0.3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.75" thickBot="1" x14ac:dyDescent="0.3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.75" thickBot="1" x14ac:dyDescent="0.3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.75" thickBot="1" x14ac:dyDescent="0.3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.75" thickBot="1" x14ac:dyDescent="0.3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.75" thickBot="1" x14ac:dyDescent="0.3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.75" thickBot="1" x14ac:dyDescent="0.3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.75" thickBot="1" x14ac:dyDescent="0.3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.75" thickBot="1" x14ac:dyDescent="0.3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.75" thickBot="1" x14ac:dyDescent="0.3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.75" thickBot="1" x14ac:dyDescent="0.3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.75" thickBot="1" x14ac:dyDescent="0.3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.75" thickBot="1" x14ac:dyDescent="0.3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.75" thickBot="1" x14ac:dyDescent="0.3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3809</v>
      </c>
    </row>
    <row r="1160" spans="1:5" ht="15.75" thickBot="1" x14ac:dyDescent="0.3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.75" thickBot="1" x14ac:dyDescent="0.3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.75" thickBot="1" x14ac:dyDescent="0.3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.75" thickBot="1" x14ac:dyDescent="0.3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.75" thickBot="1" x14ac:dyDescent="0.3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.75" thickBot="1" x14ac:dyDescent="0.3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.75" thickBot="1" x14ac:dyDescent="0.3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.75" thickBot="1" x14ac:dyDescent="0.3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.75" thickBot="1" x14ac:dyDescent="0.3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.75" thickBot="1" x14ac:dyDescent="0.3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.75" thickBot="1" x14ac:dyDescent="0.3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.75" thickBot="1" x14ac:dyDescent="0.3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.75" thickBot="1" x14ac:dyDescent="0.3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.75" thickBot="1" x14ac:dyDescent="0.3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.75" thickBot="1" x14ac:dyDescent="0.3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.75" thickBot="1" x14ac:dyDescent="0.3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.75" thickBot="1" x14ac:dyDescent="0.3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.75" thickBot="1" x14ac:dyDescent="0.3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.75" thickBot="1" x14ac:dyDescent="0.3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.75" thickBot="1" x14ac:dyDescent="0.3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.75" thickBot="1" x14ac:dyDescent="0.3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.75" thickBot="1" x14ac:dyDescent="0.3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.75" thickBot="1" x14ac:dyDescent="0.3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.75" thickBot="1" x14ac:dyDescent="0.3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.75" thickBot="1" x14ac:dyDescent="0.3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.75" thickBot="1" x14ac:dyDescent="0.3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.75" thickBot="1" x14ac:dyDescent="0.3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.75" thickBot="1" x14ac:dyDescent="0.3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.75" thickBot="1" x14ac:dyDescent="0.3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.75" thickBot="1" x14ac:dyDescent="0.3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.75" thickBot="1" x14ac:dyDescent="0.3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.75" thickBot="1" x14ac:dyDescent="0.3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.75" thickBot="1" x14ac:dyDescent="0.3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.75" thickBot="1" x14ac:dyDescent="0.3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.75" thickBot="1" x14ac:dyDescent="0.3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.75" thickBot="1" x14ac:dyDescent="0.3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.75" thickBot="1" x14ac:dyDescent="0.3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.75" thickBot="1" x14ac:dyDescent="0.3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.75" thickBot="1" x14ac:dyDescent="0.3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.75" thickBot="1" x14ac:dyDescent="0.3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.75" thickBot="1" x14ac:dyDescent="0.3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.75" thickBot="1" x14ac:dyDescent="0.3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.75" thickBot="1" x14ac:dyDescent="0.3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.75" thickBot="1" x14ac:dyDescent="0.3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.75" thickBot="1" x14ac:dyDescent="0.3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.75" thickBot="1" x14ac:dyDescent="0.3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.75" thickBot="1" x14ac:dyDescent="0.3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3815</v>
      </c>
    </row>
    <row r="1207" spans="1:5" ht="15.75" thickBot="1" x14ac:dyDescent="0.3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.75" thickBot="1" x14ac:dyDescent="0.3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.75" thickBot="1" x14ac:dyDescent="0.3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3813</v>
      </c>
    </row>
    <row r="1210" spans="1:5" ht="15.75" thickBot="1" x14ac:dyDescent="0.3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.75" thickBot="1" x14ac:dyDescent="0.3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.75" thickBot="1" x14ac:dyDescent="0.3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.75" thickBot="1" x14ac:dyDescent="0.3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.75" thickBot="1" x14ac:dyDescent="0.3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.75" thickBot="1" x14ac:dyDescent="0.3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.75" thickBot="1" x14ac:dyDescent="0.3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3814</v>
      </c>
    </row>
    <row r="1217" spans="1:5" ht="15.75" thickBot="1" x14ac:dyDescent="0.3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.75" thickBot="1" x14ac:dyDescent="0.3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.75" thickBot="1" x14ac:dyDescent="0.3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.75" thickBot="1" x14ac:dyDescent="0.3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.75" thickBot="1" x14ac:dyDescent="0.3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.75" thickBot="1" x14ac:dyDescent="0.3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.75" thickBot="1" x14ac:dyDescent="0.3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.75" thickBot="1" x14ac:dyDescent="0.3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.75" thickBot="1" x14ac:dyDescent="0.3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.75" thickBot="1" x14ac:dyDescent="0.3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.75" thickBot="1" x14ac:dyDescent="0.3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.75" thickBot="1" x14ac:dyDescent="0.3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.75" thickBot="1" x14ac:dyDescent="0.3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.75" thickBot="1" x14ac:dyDescent="0.3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.75" thickBot="1" x14ac:dyDescent="0.3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.75" thickBot="1" x14ac:dyDescent="0.3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.75" thickBot="1" x14ac:dyDescent="0.3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.75" thickBot="1" x14ac:dyDescent="0.3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.75" thickBot="1" x14ac:dyDescent="0.3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.75" thickBot="1" x14ac:dyDescent="0.3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.75" thickBot="1" x14ac:dyDescent="0.3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.75" thickBot="1" x14ac:dyDescent="0.3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.75" thickBot="1" x14ac:dyDescent="0.3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.75" thickBot="1" x14ac:dyDescent="0.3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.75" thickBot="1" x14ac:dyDescent="0.3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3812</v>
      </c>
    </row>
    <row r="1242" spans="1:5" ht="15.75" thickBot="1" x14ac:dyDescent="0.3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.75" thickBot="1" x14ac:dyDescent="0.3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.75" thickBot="1" x14ac:dyDescent="0.3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.75" thickBot="1" x14ac:dyDescent="0.3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.75" thickBot="1" x14ac:dyDescent="0.3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.75" thickBot="1" x14ac:dyDescent="0.3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.75" thickBot="1" x14ac:dyDescent="0.3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.75" thickBot="1" x14ac:dyDescent="0.3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.75" thickBot="1" x14ac:dyDescent="0.3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.75" thickBot="1" x14ac:dyDescent="0.3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.75" thickBot="1" x14ac:dyDescent="0.3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.75" thickBot="1" x14ac:dyDescent="0.3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.75" thickBot="1" x14ac:dyDescent="0.3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.75" thickBot="1" x14ac:dyDescent="0.3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.75" thickBot="1" x14ac:dyDescent="0.3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.75" thickBot="1" x14ac:dyDescent="0.3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.75" thickBot="1" x14ac:dyDescent="0.3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.75" thickBot="1" x14ac:dyDescent="0.3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.75" thickBot="1" x14ac:dyDescent="0.3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.75" thickBot="1" x14ac:dyDescent="0.3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.75" thickBot="1" x14ac:dyDescent="0.3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.75" thickBot="1" x14ac:dyDescent="0.3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.75" thickBot="1" x14ac:dyDescent="0.3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.75" thickBot="1" x14ac:dyDescent="0.3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.75" thickBot="1" x14ac:dyDescent="0.3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.75" thickBot="1" x14ac:dyDescent="0.3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.75" thickBot="1" x14ac:dyDescent="0.3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.75" thickBot="1" x14ac:dyDescent="0.3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.75" thickBot="1" x14ac:dyDescent="0.3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.75" thickBot="1" x14ac:dyDescent="0.3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.75" thickBot="1" x14ac:dyDescent="0.3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.75" thickBot="1" x14ac:dyDescent="0.3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.75" thickBot="1" x14ac:dyDescent="0.3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.75" thickBot="1" x14ac:dyDescent="0.3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.75" thickBot="1" x14ac:dyDescent="0.3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.75" thickBot="1" x14ac:dyDescent="0.3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.75" thickBot="1" x14ac:dyDescent="0.3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.75" thickBot="1" x14ac:dyDescent="0.3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.75" thickBot="1" x14ac:dyDescent="0.3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.75" thickBot="1" x14ac:dyDescent="0.3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.75" thickBot="1" x14ac:dyDescent="0.3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.75" thickBot="1" x14ac:dyDescent="0.3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.75" thickBot="1" x14ac:dyDescent="0.3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.75" thickBot="1" x14ac:dyDescent="0.3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.75" thickBot="1" x14ac:dyDescent="0.3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.75" thickBot="1" x14ac:dyDescent="0.3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.75" thickBot="1" x14ac:dyDescent="0.3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.75" thickBot="1" x14ac:dyDescent="0.3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.75" thickBot="1" x14ac:dyDescent="0.3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.75" thickBot="1" x14ac:dyDescent="0.3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.75" thickBot="1" x14ac:dyDescent="0.3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.75" thickBot="1" x14ac:dyDescent="0.3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.75" thickBot="1" x14ac:dyDescent="0.3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.75" thickBot="1" x14ac:dyDescent="0.3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.75" thickBot="1" x14ac:dyDescent="0.3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.75" thickBot="1" x14ac:dyDescent="0.3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.75" thickBot="1" x14ac:dyDescent="0.3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.75" thickBot="1" x14ac:dyDescent="0.3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.75" thickBot="1" x14ac:dyDescent="0.3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.75" thickBot="1" x14ac:dyDescent="0.3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.75" thickBot="1" x14ac:dyDescent="0.3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.75" thickBot="1" x14ac:dyDescent="0.3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.75" thickBot="1" x14ac:dyDescent="0.3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.75" thickBot="1" x14ac:dyDescent="0.3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.75" thickBot="1" x14ac:dyDescent="0.3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.75" thickBot="1" x14ac:dyDescent="0.3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.75" thickBot="1" x14ac:dyDescent="0.3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.75" thickBot="1" x14ac:dyDescent="0.3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.75" thickBot="1" x14ac:dyDescent="0.3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.75" thickBot="1" x14ac:dyDescent="0.3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.75" thickBot="1" x14ac:dyDescent="0.3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.75" thickBot="1" x14ac:dyDescent="0.3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.75" thickBot="1" x14ac:dyDescent="0.3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.75" thickBot="1" x14ac:dyDescent="0.3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.75" thickBot="1" x14ac:dyDescent="0.3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.75" thickBot="1" x14ac:dyDescent="0.3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.75" thickBot="1" x14ac:dyDescent="0.3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.75" thickBot="1" x14ac:dyDescent="0.3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.75" thickBot="1" x14ac:dyDescent="0.3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.75" thickBot="1" x14ac:dyDescent="0.3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.75" thickBot="1" x14ac:dyDescent="0.3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.75" thickBot="1" x14ac:dyDescent="0.3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.75" thickBot="1" x14ac:dyDescent="0.3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.75" thickBot="1" x14ac:dyDescent="0.3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.75" thickBot="1" x14ac:dyDescent="0.3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.75" thickBot="1" x14ac:dyDescent="0.3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.75" thickBot="1" x14ac:dyDescent="0.3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.75" thickBot="1" x14ac:dyDescent="0.3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.75" thickBot="1" x14ac:dyDescent="0.3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.75" thickBot="1" x14ac:dyDescent="0.3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.75" thickBot="1" x14ac:dyDescent="0.3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.75" thickBot="1" x14ac:dyDescent="0.3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.75" thickBot="1" x14ac:dyDescent="0.3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.75" thickBot="1" x14ac:dyDescent="0.3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.75" thickBot="1" x14ac:dyDescent="0.3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.75" thickBot="1" x14ac:dyDescent="0.3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.75" thickBot="1" x14ac:dyDescent="0.3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.75" thickBot="1" x14ac:dyDescent="0.3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.75" thickBot="1" x14ac:dyDescent="0.3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.75" thickBot="1" x14ac:dyDescent="0.3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.75" thickBot="1" x14ac:dyDescent="0.3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.75" thickBot="1" x14ac:dyDescent="0.3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.75" thickBot="1" x14ac:dyDescent="0.3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.75" thickBot="1" x14ac:dyDescent="0.3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.75" thickBot="1" x14ac:dyDescent="0.3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.75" thickBot="1" x14ac:dyDescent="0.3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.75" thickBot="1" x14ac:dyDescent="0.3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.75" thickBot="1" x14ac:dyDescent="0.3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.75" thickBot="1" x14ac:dyDescent="0.3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.75" thickBot="1" x14ac:dyDescent="0.3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.75" thickBot="1" x14ac:dyDescent="0.3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.75" thickBot="1" x14ac:dyDescent="0.3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.75" thickBot="1" x14ac:dyDescent="0.3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.75" thickBot="1" x14ac:dyDescent="0.3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.75" thickBot="1" x14ac:dyDescent="0.3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.75" thickBot="1" x14ac:dyDescent="0.3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.75" thickBot="1" x14ac:dyDescent="0.3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.75" thickBot="1" x14ac:dyDescent="0.3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.75" thickBot="1" x14ac:dyDescent="0.3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.75" thickBot="1" x14ac:dyDescent="0.3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.75" thickBot="1" x14ac:dyDescent="0.3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.75" thickBot="1" x14ac:dyDescent="0.3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.75" thickBot="1" x14ac:dyDescent="0.3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.75" thickBot="1" x14ac:dyDescent="0.3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.75" thickBot="1" x14ac:dyDescent="0.3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.75" thickBot="1" x14ac:dyDescent="0.3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.75" thickBot="1" x14ac:dyDescent="0.3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.75" thickBot="1" x14ac:dyDescent="0.3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.75" thickBot="1" x14ac:dyDescent="0.3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.75" thickBot="1" x14ac:dyDescent="0.3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.75" thickBot="1" x14ac:dyDescent="0.3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.75" thickBot="1" x14ac:dyDescent="0.3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.75" thickBot="1" x14ac:dyDescent="0.3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.75" thickBot="1" x14ac:dyDescent="0.3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.75" thickBot="1" x14ac:dyDescent="0.3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.75" thickBot="1" x14ac:dyDescent="0.3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.75" thickBot="1" x14ac:dyDescent="0.3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.75" thickBot="1" x14ac:dyDescent="0.3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.75" thickBot="1" x14ac:dyDescent="0.3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.75" thickBot="1" x14ac:dyDescent="0.3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.75" thickBot="1" x14ac:dyDescent="0.3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.75" thickBot="1" x14ac:dyDescent="0.3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.75" thickBot="1" x14ac:dyDescent="0.3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.75" thickBot="1" x14ac:dyDescent="0.3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.75" thickBot="1" x14ac:dyDescent="0.3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.75" thickBot="1" x14ac:dyDescent="0.3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.75" thickBot="1" x14ac:dyDescent="0.3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.75" thickBot="1" x14ac:dyDescent="0.3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.75" thickBot="1" x14ac:dyDescent="0.3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.75" thickBot="1" x14ac:dyDescent="0.3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.75" thickBot="1" x14ac:dyDescent="0.3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.75" thickBot="1" x14ac:dyDescent="0.3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.75" thickBot="1" x14ac:dyDescent="0.3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.75" thickBot="1" x14ac:dyDescent="0.3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.75" thickBot="1" x14ac:dyDescent="0.3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.75" thickBot="1" x14ac:dyDescent="0.3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.75" thickBot="1" x14ac:dyDescent="0.3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.75" thickBot="1" x14ac:dyDescent="0.3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.75" thickBot="1" x14ac:dyDescent="0.3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.75" thickBot="1" x14ac:dyDescent="0.3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.75" thickBot="1" x14ac:dyDescent="0.3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.75" thickBot="1" x14ac:dyDescent="0.3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.75" thickBot="1" x14ac:dyDescent="0.3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.75" thickBot="1" x14ac:dyDescent="0.3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.75" thickBot="1" x14ac:dyDescent="0.3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.75" thickBot="1" x14ac:dyDescent="0.3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.75" thickBot="1" x14ac:dyDescent="0.3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.75" thickBot="1" x14ac:dyDescent="0.3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.75" thickBot="1" x14ac:dyDescent="0.3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.75" thickBot="1" x14ac:dyDescent="0.3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.75" thickBot="1" x14ac:dyDescent="0.3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.75" thickBot="1" x14ac:dyDescent="0.3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.75" thickBot="1" x14ac:dyDescent="0.3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.75" thickBot="1" x14ac:dyDescent="0.3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.75" thickBot="1" x14ac:dyDescent="0.3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.75" thickBot="1" x14ac:dyDescent="0.3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.75" thickBot="1" x14ac:dyDescent="0.3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.75" thickBot="1" x14ac:dyDescent="0.3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.75" thickBot="1" x14ac:dyDescent="0.3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.75" thickBot="1" x14ac:dyDescent="0.3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.75" thickBot="1" x14ac:dyDescent="0.3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.75" thickBot="1" x14ac:dyDescent="0.3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.75" thickBot="1" x14ac:dyDescent="0.3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.75" thickBot="1" x14ac:dyDescent="0.3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.75" thickBot="1" x14ac:dyDescent="0.3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.75" thickBot="1" x14ac:dyDescent="0.3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.75" thickBot="1" x14ac:dyDescent="0.3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.75" thickBot="1" x14ac:dyDescent="0.3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.75" thickBot="1" x14ac:dyDescent="0.3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.75" thickBot="1" x14ac:dyDescent="0.3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.75" thickBot="1" x14ac:dyDescent="0.3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.75" thickBot="1" x14ac:dyDescent="0.3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.75" thickBot="1" x14ac:dyDescent="0.3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.75" thickBot="1" x14ac:dyDescent="0.3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.75" thickBot="1" x14ac:dyDescent="0.3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.75" thickBot="1" x14ac:dyDescent="0.3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.75" thickBot="1" x14ac:dyDescent="0.3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.75" thickBot="1" x14ac:dyDescent="0.3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.75" thickBot="1" x14ac:dyDescent="0.3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.75" thickBot="1" x14ac:dyDescent="0.3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.75" thickBot="1" x14ac:dyDescent="0.3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.75" thickBot="1" x14ac:dyDescent="0.3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.75" thickBot="1" x14ac:dyDescent="0.3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.75" thickBot="1" x14ac:dyDescent="0.3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.75" thickBot="1" x14ac:dyDescent="0.3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.75" thickBot="1" x14ac:dyDescent="0.3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.75" thickBot="1" x14ac:dyDescent="0.3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.75" thickBot="1" x14ac:dyDescent="0.3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.75" thickBot="1" x14ac:dyDescent="0.3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.75" thickBot="1" x14ac:dyDescent="0.3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.75" thickBot="1" x14ac:dyDescent="0.3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.75" thickBot="1" x14ac:dyDescent="0.3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.75" thickBot="1" x14ac:dyDescent="0.3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.75" thickBot="1" x14ac:dyDescent="0.3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.75" thickBot="1" x14ac:dyDescent="0.3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.75" thickBot="1" x14ac:dyDescent="0.3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.75" thickBot="1" x14ac:dyDescent="0.3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.75" thickBot="1" x14ac:dyDescent="0.3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.75" thickBot="1" x14ac:dyDescent="0.3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.75" thickBot="1" x14ac:dyDescent="0.3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.75" thickBot="1" x14ac:dyDescent="0.3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.75" thickBot="1" x14ac:dyDescent="0.3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.75" thickBot="1" x14ac:dyDescent="0.3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.75" thickBot="1" x14ac:dyDescent="0.3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.75" thickBot="1" x14ac:dyDescent="0.3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.75" thickBot="1" x14ac:dyDescent="0.3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.75" thickBot="1" x14ac:dyDescent="0.3">
      <c r="A1468" s="128" t="s">
        <v>3684</v>
      </c>
      <c r="B1468" s="136">
        <v>736</v>
      </c>
      <c r="C1468" s="128" t="s">
        <v>3789</v>
      </c>
      <c r="D1468" s="136">
        <v>460</v>
      </c>
      <c r="E1468" s="128" t="s">
        <v>1289</v>
      </c>
    </row>
    <row r="1469" spans="1:5" ht="15.75" thickBot="1" x14ac:dyDescent="0.3">
      <c r="A1469" s="128" t="s">
        <v>3684</v>
      </c>
      <c r="B1469" s="136">
        <v>736</v>
      </c>
      <c r="C1469" s="128" t="s">
        <v>3789</v>
      </c>
      <c r="D1469" s="136">
        <v>640</v>
      </c>
      <c r="E1469" s="128" t="s">
        <v>1290</v>
      </c>
    </row>
    <row r="1470" spans="1:5" ht="15.75" thickBot="1" x14ac:dyDescent="0.3">
      <c r="A1470" s="128" t="s">
        <v>3684</v>
      </c>
      <c r="B1470" s="136">
        <v>736</v>
      </c>
      <c r="C1470" s="128" t="s">
        <v>3789</v>
      </c>
      <c r="D1470" s="136">
        <v>641</v>
      </c>
      <c r="E1470" s="128" t="s">
        <v>1291</v>
      </c>
    </row>
    <row r="1471" spans="1:5" ht="15.75" thickBot="1" x14ac:dyDescent="0.3">
      <c r="A1471" s="128" t="s">
        <v>3684</v>
      </c>
      <c r="B1471" s="136">
        <v>736</v>
      </c>
      <c r="C1471" s="128" t="s">
        <v>3789</v>
      </c>
      <c r="D1471" s="136">
        <v>643</v>
      </c>
      <c r="E1471" s="128" t="s">
        <v>1293</v>
      </c>
    </row>
    <row r="1472" spans="1:5" ht="15.75" thickBot="1" x14ac:dyDescent="0.3">
      <c r="A1472" s="128" t="s">
        <v>3684</v>
      </c>
      <c r="B1472" s="136">
        <v>736</v>
      </c>
      <c r="C1472" s="128" t="s">
        <v>3789</v>
      </c>
      <c r="D1472" s="136">
        <v>642</v>
      </c>
      <c r="E1472" s="128" t="s">
        <v>1292</v>
      </c>
    </row>
    <row r="1473" spans="1:5" ht="15.75" thickBot="1" x14ac:dyDescent="0.3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.75" thickBot="1" x14ac:dyDescent="0.3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.75" thickBot="1" x14ac:dyDescent="0.3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.75" thickBot="1" x14ac:dyDescent="0.3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.75" thickBot="1" x14ac:dyDescent="0.3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.75" thickBot="1" x14ac:dyDescent="0.3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.75" thickBot="1" x14ac:dyDescent="0.3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.75" thickBot="1" x14ac:dyDescent="0.3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.75" thickBot="1" x14ac:dyDescent="0.3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.75" thickBot="1" x14ac:dyDescent="0.3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.75" thickBot="1" x14ac:dyDescent="0.3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.75" thickBot="1" x14ac:dyDescent="0.3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.75" thickBot="1" x14ac:dyDescent="0.3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.75" thickBot="1" x14ac:dyDescent="0.3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.75" thickBot="1" x14ac:dyDescent="0.3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.75" thickBot="1" x14ac:dyDescent="0.3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.75" thickBot="1" x14ac:dyDescent="0.3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.75" thickBot="1" x14ac:dyDescent="0.3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.75" thickBot="1" x14ac:dyDescent="0.3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.75" thickBot="1" x14ac:dyDescent="0.3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.75" thickBot="1" x14ac:dyDescent="0.3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.75" thickBot="1" x14ac:dyDescent="0.3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.75" thickBot="1" x14ac:dyDescent="0.3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.75" thickBot="1" x14ac:dyDescent="0.3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.75" thickBot="1" x14ac:dyDescent="0.3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.75" thickBot="1" x14ac:dyDescent="0.3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.75" thickBot="1" x14ac:dyDescent="0.3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.75" thickBot="1" x14ac:dyDescent="0.3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.75" thickBot="1" x14ac:dyDescent="0.3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.75" thickBot="1" x14ac:dyDescent="0.3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.75" thickBot="1" x14ac:dyDescent="0.3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.75" thickBot="1" x14ac:dyDescent="0.3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.75" thickBot="1" x14ac:dyDescent="0.3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.75" thickBot="1" x14ac:dyDescent="0.3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.75" thickBot="1" x14ac:dyDescent="0.3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.75" thickBot="1" x14ac:dyDescent="0.3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.75" thickBot="1" x14ac:dyDescent="0.3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.75" thickBot="1" x14ac:dyDescent="0.3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.75" thickBot="1" x14ac:dyDescent="0.3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.75" thickBot="1" x14ac:dyDescent="0.3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.75" thickBot="1" x14ac:dyDescent="0.3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.75" thickBot="1" x14ac:dyDescent="0.3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.75" thickBot="1" x14ac:dyDescent="0.3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.75" thickBot="1" x14ac:dyDescent="0.3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.75" thickBot="1" x14ac:dyDescent="0.3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.75" thickBot="1" x14ac:dyDescent="0.3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.75" thickBot="1" x14ac:dyDescent="0.3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.75" thickBot="1" x14ac:dyDescent="0.3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.75" thickBot="1" x14ac:dyDescent="0.3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.75" thickBot="1" x14ac:dyDescent="0.3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.75" thickBot="1" x14ac:dyDescent="0.3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.75" thickBot="1" x14ac:dyDescent="0.3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.75" thickBot="1" x14ac:dyDescent="0.3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.75" thickBot="1" x14ac:dyDescent="0.3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.75" thickBot="1" x14ac:dyDescent="0.3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.75" thickBot="1" x14ac:dyDescent="0.3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.75" thickBot="1" x14ac:dyDescent="0.3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.75" thickBot="1" x14ac:dyDescent="0.3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.75" thickBot="1" x14ac:dyDescent="0.3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.75" thickBot="1" x14ac:dyDescent="0.3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.75" thickBot="1" x14ac:dyDescent="0.3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.75" thickBot="1" x14ac:dyDescent="0.3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.75" thickBot="1" x14ac:dyDescent="0.3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.75" thickBot="1" x14ac:dyDescent="0.3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.75" thickBot="1" x14ac:dyDescent="0.3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.75" thickBot="1" x14ac:dyDescent="0.3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.75" thickBot="1" x14ac:dyDescent="0.3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.75" thickBot="1" x14ac:dyDescent="0.3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.75" thickBot="1" x14ac:dyDescent="0.3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.75" thickBot="1" x14ac:dyDescent="0.3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.75" thickBot="1" x14ac:dyDescent="0.3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.75" thickBot="1" x14ac:dyDescent="0.3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.75" thickBot="1" x14ac:dyDescent="0.3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.75" thickBot="1" x14ac:dyDescent="0.3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.75" thickBot="1" x14ac:dyDescent="0.3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.75" thickBot="1" x14ac:dyDescent="0.3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.75" thickBot="1" x14ac:dyDescent="0.3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.75" thickBot="1" x14ac:dyDescent="0.3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.75" thickBot="1" x14ac:dyDescent="0.3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.75" thickBot="1" x14ac:dyDescent="0.3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.75" thickBot="1" x14ac:dyDescent="0.3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.75" thickBot="1" x14ac:dyDescent="0.3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.75" thickBot="1" x14ac:dyDescent="0.3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.75" thickBot="1" x14ac:dyDescent="0.3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.75" thickBot="1" x14ac:dyDescent="0.3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.75" thickBot="1" x14ac:dyDescent="0.3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.75" thickBot="1" x14ac:dyDescent="0.3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.75" thickBot="1" x14ac:dyDescent="0.3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.75" thickBot="1" x14ac:dyDescent="0.3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.75" thickBot="1" x14ac:dyDescent="0.3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.75" thickBot="1" x14ac:dyDescent="0.3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.75" thickBot="1" x14ac:dyDescent="0.3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.75" thickBot="1" x14ac:dyDescent="0.3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.75" thickBot="1" x14ac:dyDescent="0.3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.75" thickBot="1" x14ac:dyDescent="0.3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.75" thickBot="1" x14ac:dyDescent="0.3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.75" thickBot="1" x14ac:dyDescent="0.3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.75" thickBot="1" x14ac:dyDescent="0.3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.75" thickBot="1" x14ac:dyDescent="0.3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.75" thickBot="1" x14ac:dyDescent="0.3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.75" thickBot="1" x14ac:dyDescent="0.3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.75" thickBot="1" x14ac:dyDescent="0.3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.75" thickBot="1" x14ac:dyDescent="0.3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.75" thickBot="1" x14ac:dyDescent="0.3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.75" thickBot="1" x14ac:dyDescent="0.3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.75" thickBot="1" x14ac:dyDescent="0.3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.75" thickBot="1" x14ac:dyDescent="0.3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.75" thickBot="1" x14ac:dyDescent="0.3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.75" thickBot="1" x14ac:dyDescent="0.3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.75" thickBot="1" x14ac:dyDescent="0.3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.75" thickBot="1" x14ac:dyDescent="0.3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.75" thickBot="1" x14ac:dyDescent="0.3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.75" thickBot="1" x14ac:dyDescent="0.3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.75" thickBot="1" x14ac:dyDescent="0.3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.75" thickBot="1" x14ac:dyDescent="0.3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.75" thickBot="1" x14ac:dyDescent="0.3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.75" thickBot="1" x14ac:dyDescent="0.3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.75" thickBot="1" x14ac:dyDescent="0.3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.75" thickBot="1" x14ac:dyDescent="0.3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.75" thickBot="1" x14ac:dyDescent="0.3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.75" thickBot="1" x14ac:dyDescent="0.3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.75" thickBot="1" x14ac:dyDescent="0.3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.75" thickBot="1" x14ac:dyDescent="0.3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.75" thickBot="1" x14ac:dyDescent="0.3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.75" thickBot="1" x14ac:dyDescent="0.3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.75" thickBot="1" x14ac:dyDescent="0.3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.75" thickBot="1" x14ac:dyDescent="0.3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.75" thickBot="1" x14ac:dyDescent="0.3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.75" thickBot="1" x14ac:dyDescent="0.3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.75" thickBot="1" x14ac:dyDescent="0.3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.75" thickBot="1" x14ac:dyDescent="0.3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.75" thickBot="1" x14ac:dyDescent="0.3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.75" thickBot="1" x14ac:dyDescent="0.3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.75" thickBot="1" x14ac:dyDescent="0.3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.75" thickBot="1" x14ac:dyDescent="0.3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.75" thickBot="1" x14ac:dyDescent="0.3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.75" thickBot="1" x14ac:dyDescent="0.3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.75" thickBot="1" x14ac:dyDescent="0.3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.75" thickBot="1" x14ac:dyDescent="0.3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.75" thickBot="1" x14ac:dyDescent="0.3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.75" thickBot="1" x14ac:dyDescent="0.3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.75" thickBot="1" x14ac:dyDescent="0.3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.75" thickBot="1" x14ac:dyDescent="0.3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.75" thickBot="1" x14ac:dyDescent="0.3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.75" thickBot="1" x14ac:dyDescent="0.3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.75" thickBot="1" x14ac:dyDescent="0.3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.75" thickBot="1" x14ac:dyDescent="0.3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.75" thickBot="1" x14ac:dyDescent="0.3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.75" thickBot="1" x14ac:dyDescent="0.3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.75" thickBot="1" x14ac:dyDescent="0.3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.75" thickBot="1" x14ac:dyDescent="0.3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.75" thickBot="1" x14ac:dyDescent="0.3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.75" thickBot="1" x14ac:dyDescent="0.3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.75" thickBot="1" x14ac:dyDescent="0.3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.75" thickBot="1" x14ac:dyDescent="0.3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.75" thickBot="1" x14ac:dyDescent="0.3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.75" thickBot="1" x14ac:dyDescent="0.3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.75" thickBot="1" x14ac:dyDescent="0.3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.75" thickBot="1" x14ac:dyDescent="0.3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.75" thickBot="1" x14ac:dyDescent="0.3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.75" thickBot="1" x14ac:dyDescent="0.3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.75" thickBot="1" x14ac:dyDescent="0.3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.75" thickBot="1" x14ac:dyDescent="0.3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.75" thickBot="1" x14ac:dyDescent="0.3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.75" thickBot="1" x14ac:dyDescent="0.3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.75" thickBot="1" x14ac:dyDescent="0.3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.75" thickBot="1" x14ac:dyDescent="0.3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.75" thickBot="1" x14ac:dyDescent="0.3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.75" thickBot="1" x14ac:dyDescent="0.3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.75" thickBot="1" x14ac:dyDescent="0.3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.75" thickBot="1" x14ac:dyDescent="0.3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.75" thickBot="1" x14ac:dyDescent="0.3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.75" thickBot="1" x14ac:dyDescent="0.3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.75" thickBot="1" x14ac:dyDescent="0.3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.75" thickBot="1" x14ac:dyDescent="0.3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.75" thickBot="1" x14ac:dyDescent="0.3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.75" thickBot="1" x14ac:dyDescent="0.3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.75" thickBot="1" x14ac:dyDescent="0.3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.75" thickBot="1" x14ac:dyDescent="0.3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.75" thickBot="1" x14ac:dyDescent="0.3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.75" thickBot="1" x14ac:dyDescent="0.3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.75" thickBot="1" x14ac:dyDescent="0.3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.75" thickBot="1" x14ac:dyDescent="0.3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.75" thickBot="1" x14ac:dyDescent="0.3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.75" thickBot="1" x14ac:dyDescent="0.3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.75" thickBot="1" x14ac:dyDescent="0.3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.75" thickBot="1" x14ac:dyDescent="0.3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.75" thickBot="1" x14ac:dyDescent="0.3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.75" thickBot="1" x14ac:dyDescent="0.3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.75" thickBot="1" x14ac:dyDescent="0.3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.75" thickBot="1" x14ac:dyDescent="0.3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.75" thickBot="1" x14ac:dyDescent="0.3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.75" thickBot="1" x14ac:dyDescent="0.3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.75" thickBot="1" x14ac:dyDescent="0.3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.75" thickBot="1" x14ac:dyDescent="0.3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.75" thickBot="1" x14ac:dyDescent="0.3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.75" thickBot="1" x14ac:dyDescent="0.3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.75" thickBot="1" x14ac:dyDescent="0.3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.75" thickBot="1" x14ac:dyDescent="0.3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.75" thickBot="1" x14ac:dyDescent="0.3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.75" thickBot="1" x14ac:dyDescent="0.3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.75" thickBot="1" x14ac:dyDescent="0.3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.75" thickBot="1" x14ac:dyDescent="0.3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.75" thickBot="1" x14ac:dyDescent="0.3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.75" thickBot="1" x14ac:dyDescent="0.3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.75" thickBot="1" x14ac:dyDescent="0.3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.75" thickBot="1" x14ac:dyDescent="0.3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.75" thickBot="1" x14ac:dyDescent="0.3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.75" thickBot="1" x14ac:dyDescent="0.3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.75" thickBot="1" x14ac:dyDescent="0.3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.75" thickBot="1" x14ac:dyDescent="0.3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.75" thickBot="1" x14ac:dyDescent="0.3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.75" thickBot="1" x14ac:dyDescent="0.3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.75" thickBot="1" x14ac:dyDescent="0.3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.75" thickBot="1" x14ac:dyDescent="0.3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.75" thickBot="1" x14ac:dyDescent="0.3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.75" thickBot="1" x14ac:dyDescent="0.3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.75" thickBot="1" x14ac:dyDescent="0.3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.75" thickBot="1" x14ac:dyDescent="0.3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.75" thickBot="1" x14ac:dyDescent="0.3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.75" thickBot="1" x14ac:dyDescent="0.3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.75" thickBot="1" x14ac:dyDescent="0.3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.75" thickBot="1" x14ac:dyDescent="0.3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.75" thickBot="1" x14ac:dyDescent="0.3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.75" thickBot="1" x14ac:dyDescent="0.3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.75" thickBot="1" x14ac:dyDescent="0.3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.75" thickBot="1" x14ac:dyDescent="0.3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.75" thickBot="1" x14ac:dyDescent="0.3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.75" thickBot="1" x14ac:dyDescent="0.3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.75" thickBot="1" x14ac:dyDescent="0.3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.75" thickBot="1" x14ac:dyDescent="0.3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.75" thickBot="1" x14ac:dyDescent="0.3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.75" thickBot="1" x14ac:dyDescent="0.3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.75" thickBot="1" x14ac:dyDescent="0.3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.75" thickBot="1" x14ac:dyDescent="0.3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.75" thickBot="1" x14ac:dyDescent="0.3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.75" thickBot="1" x14ac:dyDescent="0.3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.75" thickBot="1" x14ac:dyDescent="0.3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.75" thickBot="1" x14ac:dyDescent="0.3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.75" thickBot="1" x14ac:dyDescent="0.3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.75" thickBot="1" x14ac:dyDescent="0.3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.75" thickBot="1" x14ac:dyDescent="0.3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.75" thickBot="1" x14ac:dyDescent="0.3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.75" thickBot="1" x14ac:dyDescent="0.3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.75" thickBot="1" x14ac:dyDescent="0.3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.75" thickBot="1" x14ac:dyDescent="0.3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.75" thickBot="1" x14ac:dyDescent="0.3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.75" thickBot="1" x14ac:dyDescent="0.3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.75" thickBot="1" x14ac:dyDescent="0.3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.75" thickBot="1" x14ac:dyDescent="0.3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.75" thickBot="1" x14ac:dyDescent="0.3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.75" thickBot="1" x14ac:dyDescent="0.3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.75" thickBot="1" x14ac:dyDescent="0.3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.75" thickBot="1" x14ac:dyDescent="0.3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.75" thickBot="1" x14ac:dyDescent="0.3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.75" thickBot="1" x14ac:dyDescent="0.3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.75" thickBot="1" x14ac:dyDescent="0.3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.75" thickBot="1" x14ac:dyDescent="0.3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.75" thickBot="1" x14ac:dyDescent="0.3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.75" thickBot="1" x14ac:dyDescent="0.3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.75" thickBot="1" x14ac:dyDescent="0.3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.75" thickBot="1" x14ac:dyDescent="0.3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.75" thickBot="1" x14ac:dyDescent="0.3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.75" thickBot="1" x14ac:dyDescent="0.3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.75" thickBot="1" x14ac:dyDescent="0.3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.75" thickBot="1" x14ac:dyDescent="0.3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.75" thickBot="1" x14ac:dyDescent="0.3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.75" thickBot="1" x14ac:dyDescent="0.3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.75" thickBot="1" x14ac:dyDescent="0.3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.75" thickBot="1" x14ac:dyDescent="0.3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.75" thickBot="1" x14ac:dyDescent="0.3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.75" thickBot="1" x14ac:dyDescent="0.3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.75" thickBot="1" x14ac:dyDescent="0.3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.75" thickBot="1" x14ac:dyDescent="0.3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.75" thickBot="1" x14ac:dyDescent="0.3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.75" thickBot="1" x14ac:dyDescent="0.3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.75" thickBot="1" x14ac:dyDescent="0.3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.75" thickBot="1" x14ac:dyDescent="0.3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.75" thickBot="1" x14ac:dyDescent="0.3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.75" thickBot="1" x14ac:dyDescent="0.3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.75" thickBot="1" x14ac:dyDescent="0.3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.75" thickBot="1" x14ac:dyDescent="0.3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.75" thickBot="1" x14ac:dyDescent="0.3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.75" thickBot="1" x14ac:dyDescent="0.3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.75" thickBot="1" x14ac:dyDescent="0.3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.75" thickBot="1" x14ac:dyDescent="0.3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.75" thickBot="1" x14ac:dyDescent="0.3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.75" thickBot="1" x14ac:dyDescent="0.3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.75" thickBot="1" x14ac:dyDescent="0.3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.75" thickBot="1" x14ac:dyDescent="0.3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.75" thickBot="1" x14ac:dyDescent="0.3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.75" thickBot="1" x14ac:dyDescent="0.3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.75" thickBot="1" x14ac:dyDescent="0.3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.75" thickBot="1" x14ac:dyDescent="0.3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.75" thickBot="1" x14ac:dyDescent="0.3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.75" thickBot="1" x14ac:dyDescent="0.3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.75" thickBot="1" x14ac:dyDescent="0.3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.75" thickBot="1" x14ac:dyDescent="0.3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.75" thickBot="1" x14ac:dyDescent="0.3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.75" thickBot="1" x14ac:dyDescent="0.3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.75" thickBot="1" x14ac:dyDescent="0.3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.75" thickBot="1" x14ac:dyDescent="0.3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.75" thickBot="1" x14ac:dyDescent="0.3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.75" thickBot="1" x14ac:dyDescent="0.3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.75" thickBot="1" x14ac:dyDescent="0.3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.75" thickBot="1" x14ac:dyDescent="0.3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.75" thickBot="1" x14ac:dyDescent="0.3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.75" thickBot="1" x14ac:dyDescent="0.3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.75" thickBot="1" x14ac:dyDescent="0.3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.75" thickBot="1" x14ac:dyDescent="0.3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.75" thickBot="1" x14ac:dyDescent="0.3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.75" thickBot="1" x14ac:dyDescent="0.3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.75" thickBot="1" x14ac:dyDescent="0.3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.75" thickBot="1" x14ac:dyDescent="0.3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.75" thickBot="1" x14ac:dyDescent="0.3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.75" thickBot="1" x14ac:dyDescent="0.3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.75" thickBot="1" x14ac:dyDescent="0.3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.75" thickBot="1" x14ac:dyDescent="0.3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.75" thickBot="1" x14ac:dyDescent="0.3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.75" thickBot="1" x14ac:dyDescent="0.3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.75" thickBot="1" x14ac:dyDescent="0.3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.75" thickBot="1" x14ac:dyDescent="0.3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.75" thickBot="1" x14ac:dyDescent="0.3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.75" thickBot="1" x14ac:dyDescent="0.3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.75" thickBot="1" x14ac:dyDescent="0.3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.75" thickBot="1" x14ac:dyDescent="0.3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.75" thickBot="1" x14ac:dyDescent="0.3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.75" thickBot="1" x14ac:dyDescent="0.3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.75" thickBot="1" x14ac:dyDescent="0.3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.75" thickBot="1" x14ac:dyDescent="0.3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.75" thickBot="1" x14ac:dyDescent="0.3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.75" thickBot="1" x14ac:dyDescent="0.3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.75" thickBot="1" x14ac:dyDescent="0.3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.75" thickBot="1" x14ac:dyDescent="0.3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.75" thickBot="1" x14ac:dyDescent="0.3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.75" thickBot="1" x14ac:dyDescent="0.3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.75" thickBot="1" x14ac:dyDescent="0.3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.75" thickBot="1" x14ac:dyDescent="0.3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.75" thickBot="1" x14ac:dyDescent="0.3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.75" thickBot="1" x14ac:dyDescent="0.3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.75" thickBot="1" x14ac:dyDescent="0.3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.75" thickBot="1" x14ac:dyDescent="0.3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.75" thickBot="1" x14ac:dyDescent="0.3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.75" thickBot="1" x14ac:dyDescent="0.3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.75" thickBot="1" x14ac:dyDescent="0.3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.75" thickBot="1" x14ac:dyDescent="0.3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.75" thickBot="1" x14ac:dyDescent="0.3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.75" thickBot="1" x14ac:dyDescent="0.3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.75" thickBot="1" x14ac:dyDescent="0.3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.75" thickBot="1" x14ac:dyDescent="0.3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.75" thickBot="1" x14ac:dyDescent="0.3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.75" thickBot="1" x14ac:dyDescent="0.3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.75" thickBot="1" x14ac:dyDescent="0.3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.75" thickBot="1" x14ac:dyDescent="0.3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.75" thickBot="1" x14ac:dyDescent="0.3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.75" thickBot="1" x14ac:dyDescent="0.3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.75" thickBot="1" x14ac:dyDescent="0.3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.75" thickBot="1" x14ac:dyDescent="0.3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.75" thickBot="1" x14ac:dyDescent="0.3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.75" thickBot="1" x14ac:dyDescent="0.3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.75" thickBot="1" x14ac:dyDescent="0.3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.75" thickBot="1" x14ac:dyDescent="0.3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.75" thickBot="1" x14ac:dyDescent="0.3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.75" thickBot="1" x14ac:dyDescent="0.3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.75" thickBot="1" x14ac:dyDescent="0.3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.75" thickBot="1" x14ac:dyDescent="0.3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.75" thickBot="1" x14ac:dyDescent="0.3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.75" thickBot="1" x14ac:dyDescent="0.3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.75" thickBot="1" x14ac:dyDescent="0.3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.75" thickBot="1" x14ac:dyDescent="0.3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.75" thickBot="1" x14ac:dyDescent="0.3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.75" thickBot="1" x14ac:dyDescent="0.3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.75" thickBot="1" x14ac:dyDescent="0.3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.75" thickBot="1" x14ac:dyDescent="0.3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.75" thickBot="1" x14ac:dyDescent="0.3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.75" thickBot="1" x14ac:dyDescent="0.3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.75" thickBot="1" x14ac:dyDescent="0.3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.75" thickBot="1" x14ac:dyDescent="0.3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.75" thickBot="1" x14ac:dyDescent="0.3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.75" thickBot="1" x14ac:dyDescent="0.3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.75" thickBot="1" x14ac:dyDescent="0.3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.75" thickBot="1" x14ac:dyDescent="0.3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.75" thickBot="1" x14ac:dyDescent="0.3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.75" thickBot="1" x14ac:dyDescent="0.3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.75" thickBot="1" x14ac:dyDescent="0.3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.75" thickBot="1" x14ac:dyDescent="0.3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.75" thickBot="1" x14ac:dyDescent="0.3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.75" thickBot="1" x14ac:dyDescent="0.3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.75" thickBot="1" x14ac:dyDescent="0.3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.75" thickBot="1" x14ac:dyDescent="0.3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.75" thickBot="1" x14ac:dyDescent="0.3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.75" thickBot="1" x14ac:dyDescent="0.3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.75" thickBot="1" x14ac:dyDescent="0.3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.75" thickBot="1" x14ac:dyDescent="0.3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.75" thickBot="1" x14ac:dyDescent="0.3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.75" thickBot="1" x14ac:dyDescent="0.3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.75" thickBot="1" x14ac:dyDescent="0.3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.75" thickBot="1" x14ac:dyDescent="0.3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.75" thickBot="1" x14ac:dyDescent="0.3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.75" thickBot="1" x14ac:dyDescent="0.3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.75" thickBot="1" x14ac:dyDescent="0.3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.75" thickBot="1" x14ac:dyDescent="0.3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.75" thickBot="1" x14ac:dyDescent="0.3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.75" thickBot="1" x14ac:dyDescent="0.3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.75" thickBot="1" x14ac:dyDescent="0.3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.75" thickBot="1" x14ac:dyDescent="0.3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.75" thickBot="1" x14ac:dyDescent="0.3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.75" thickBot="1" x14ac:dyDescent="0.3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.75" thickBot="1" x14ac:dyDescent="0.3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.75" thickBot="1" x14ac:dyDescent="0.3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.75" thickBot="1" x14ac:dyDescent="0.3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.75" thickBot="1" x14ac:dyDescent="0.3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.75" thickBot="1" x14ac:dyDescent="0.3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.75" thickBot="1" x14ac:dyDescent="0.3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.75" thickBot="1" x14ac:dyDescent="0.3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.75" thickBot="1" x14ac:dyDescent="0.3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.75" thickBot="1" x14ac:dyDescent="0.3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.75" thickBot="1" x14ac:dyDescent="0.3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.75" thickBot="1" x14ac:dyDescent="0.3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.75" thickBot="1" x14ac:dyDescent="0.3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.75" thickBot="1" x14ac:dyDescent="0.3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.75" thickBot="1" x14ac:dyDescent="0.3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.75" thickBot="1" x14ac:dyDescent="0.3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.75" thickBot="1" x14ac:dyDescent="0.3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.75" thickBot="1" x14ac:dyDescent="0.3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.75" thickBot="1" x14ac:dyDescent="0.3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.75" thickBot="1" x14ac:dyDescent="0.3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.75" thickBot="1" x14ac:dyDescent="0.3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.75" thickBot="1" x14ac:dyDescent="0.3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.75" thickBot="1" x14ac:dyDescent="0.3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.75" thickBot="1" x14ac:dyDescent="0.3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.75" thickBot="1" x14ac:dyDescent="0.3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.75" thickBot="1" x14ac:dyDescent="0.3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.75" thickBot="1" x14ac:dyDescent="0.3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.75" thickBot="1" x14ac:dyDescent="0.3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.75" thickBot="1" x14ac:dyDescent="0.3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.75" thickBot="1" x14ac:dyDescent="0.3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.75" thickBot="1" x14ac:dyDescent="0.3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.75" thickBot="1" x14ac:dyDescent="0.3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.75" thickBot="1" x14ac:dyDescent="0.3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.75" thickBot="1" x14ac:dyDescent="0.3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.75" thickBot="1" x14ac:dyDescent="0.3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.75" thickBot="1" x14ac:dyDescent="0.3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.75" thickBot="1" x14ac:dyDescent="0.3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.75" thickBot="1" x14ac:dyDescent="0.3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.75" thickBot="1" x14ac:dyDescent="0.3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.75" thickBot="1" x14ac:dyDescent="0.3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.75" thickBot="1" x14ac:dyDescent="0.3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.75" thickBot="1" x14ac:dyDescent="0.3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.75" thickBot="1" x14ac:dyDescent="0.3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.75" thickBot="1" x14ac:dyDescent="0.3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.75" thickBot="1" x14ac:dyDescent="0.3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.75" thickBot="1" x14ac:dyDescent="0.3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.75" thickBot="1" x14ac:dyDescent="0.3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.75" thickBot="1" x14ac:dyDescent="0.3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.75" thickBot="1" x14ac:dyDescent="0.3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.75" thickBot="1" x14ac:dyDescent="0.3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.75" thickBot="1" x14ac:dyDescent="0.3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.75" thickBot="1" x14ac:dyDescent="0.3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.75" thickBot="1" x14ac:dyDescent="0.3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.75" thickBot="1" x14ac:dyDescent="0.3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.75" thickBot="1" x14ac:dyDescent="0.3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.75" thickBot="1" x14ac:dyDescent="0.3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.75" thickBot="1" x14ac:dyDescent="0.3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.75" thickBot="1" x14ac:dyDescent="0.3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.75" thickBot="1" x14ac:dyDescent="0.3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.75" thickBot="1" x14ac:dyDescent="0.3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.75" thickBot="1" x14ac:dyDescent="0.3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.75" thickBot="1" x14ac:dyDescent="0.3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.75" thickBot="1" x14ac:dyDescent="0.3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.75" thickBot="1" x14ac:dyDescent="0.3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.75" thickBot="1" x14ac:dyDescent="0.3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.75" thickBot="1" x14ac:dyDescent="0.3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.75" thickBot="1" x14ac:dyDescent="0.3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.75" thickBot="1" x14ac:dyDescent="0.3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.75" thickBot="1" x14ac:dyDescent="0.3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.75" thickBot="1" x14ac:dyDescent="0.3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.75" thickBot="1" x14ac:dyDescent="0.3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.75" thickBot="1" x14ac:dyDescent="0.3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.75" thickBot="1" x14ac:dyDescent="0.3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.75" thickBot="1" x14ac:dyDescent="0.3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.75" thickBot="1" x14ac:dyDescent="0.3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.75" thickBot="1" x14ac:dyDescent="0.3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.75" thickBot="1" x14ac:dyDescent="0.3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.75" thickBot="1" x14ac:dyDescent="0.3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.75" thickBot="1" x14ac:dyDescent="0.3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.75" thickBot="1" x14ac:dyDescent="0.3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.75" thickBot="1" x14ac:dyDescent="0.3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.75" thickBot="1" x14ac:dyDescent="0.3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.75" thickBot="1" x14ac:dyDescent="0.3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.75" thickBot="1" x14ac:dyDescent="0.3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.75" thickBot="1" x14ac:dyDescent="0.3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.75" thickBot="1" x14ac:dyDescent="0.3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.75" thickBot="1" x14ac:dyDescent="0.3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.75" thickBot="1" x14ac:dyDescent="0.3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.75" thickBot="1" x14ac:dyDescent="0.3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.75" thickBot="1" x14ac:dyDescent="0.3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.75" thickBot="1" x14ac:dyDescent="0.3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.75" thickBot="1" x14ac:dyDescent="0.3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.75" thickBot="1" x14ac:dyDescent="0.3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.75" thickBot="1" x14ac:dyDescent="0.3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.75" thickBot="1" x14ac:dyDescent="0.3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.75" thickBot="1" x14ac:dyDescent="0.3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.75" thickBot="1" x14ac:dyDescent="0.3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.75" thickBot="1" x14ac:dyDescent="0.3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.75" thickBot="1" x14ac:dyDescent="0.3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.75" thickBot="1" x14ac:dyDescent="0.3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.75" thickBot="1" x14ac:dyDescent="0.3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.75" thickBot="1" x14ac:dyDescent="0.3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.75" thickBot="1" x14ac:dyDescent="0.3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.75" thickBot="1" x14ac:dyDescent="0.3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.75" thickBot="1" x14ac:dyDescent="0.3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.75" thickBot="1" x14ac:dyDescent="0.3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.75" thickBot="1" x14ac:dyDescent="0.3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.75" thickBot="1" x14ac:dyDescent="0.3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.75" thickBot="1" x14ac:dyDescent="0.3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.75" thickBot="1" x14ac:dyDescent="0.3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.75" thickBot="1" x14ac:dyDescent="0.3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.75" thickBot="1" x14ac:dyDescent="0.3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.75" thickBot="1" x14ac:dyDescent="0.3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.75" thickBot="1" x14ac:dyDescent="0.3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.75" thickBot="1" x14ac:dyDescent="0.3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.75" thickBot="1" x14ac:dyDescent="0.3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.75" thickBot="1" x14ac:dyDescent="0.3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.75" thickBot="1" x14ac:dyDescent="0.3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.75" thickBot="1" x14ac:dyDescent="0.3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.75" thickBot="1" x14ac:dyDescent="0.3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.75" thickBot="1" x14ac:dyDescent="0.3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.75" thickBot="1" x14ac:dyDescent="0.3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.75" thickBot="1" x14ac:dyDescent="0.3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.75" thickBot="1" x14ac:dyDescent="0.3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.75" thickBot="1" x14ac:dyDescent="0.3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.75" thickBot="1" x14ac:dyDescent="0.3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.75" thickBot="1" x14ac:dyDescent="0.3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.75" thickBot="1" x14ac:dyDescent="0.3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.75" thickBot="1" x14ac:dyDescent="0.3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.75" thickBot="1" x14ac:dyDescent="0.3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.75" thickBot="1" x14ac:dyDescent="0.3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.75" thickBot="1" x14ac:dyDescent="0.3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.75" thickBot="1" x14ac:dyDescent="0.3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.75" thickBot="1" x14ac:dyDescent="0.3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.75" thickBot="1" x14ac:dyDescent="0.3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.75" thickBot="1" x14ac:dyDescent="0.3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.75" thickBot="1" x14ac:dyDescent="0.3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.75" thickBot="1" x14ac:dyDescent="0.3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.75" thickBot="1" x14ac:dyDescent="0.3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.75" thickBot="1" x14ac:dyDescent="0.3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.75" thickBot="1" x14ac:dyDescent="0.3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.75" thickBot="1" x14ac:dyDescent="0.3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.75" thickBot="1" x14ac:dyDescent="0.3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.75" thickBot="1" x14ac:dyDescent="0.3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.75" thickBot="1" x14ac:dyDescent="0.3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.75" thickBot="1" x14ac:dyDescent="0.3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.75" thickBot="1" x14ac:dyDescent="0.3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.75" thickBot="1" x14ac:dyDescent="0.3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.75" thickBot="1" x14ac:dyDescent="0.3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.75" thickBot="1" x14ac:dyDescent="0.3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.75" thickBot="1" x14ac:dyDescent="0.3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.75" thickBot="1" x14ac:dyDescent="0.3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.75" thickBot="1" x14ac:dyDescent="0.3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.75" thickBot="1" x14ac:dyDescent="0.3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.75" thickBot="1" x14ac:dyDescent="0.3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.75" thickBot="1" x14ac:dyDescent="0.3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.75" thickBot="1" x14ac:dyDescent="0.3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.75" thickBot="1" x14ac:dyDescent="0.3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.75" thickBot="1" x14ac:dyDescent="0.3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.75" thickBot="1" x14ac:dyDescent="0.3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.75" thickBot="1" x14ac:dyDescent="0.3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.75" thickBot="1" x14ac:dyDescent="0.3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.75" thickBot="1" x14ac:dyDescent="0.3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.75" thickBot="1" x14ac:dyDescent="0.3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.75" thickBot="1" x14ac:dyDescent="0.3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.75" thickBot="1" x14ac:dyDescent="0.3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.75" thickBot="1" x14ac:dyDescent="0.3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.75" thickBot="1" x14ac:dyDescent="0.3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.75" thickBot="1" x14ac:dyDescent="0.3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.75" thickBot="1" x14ac:dyDescent="0.3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.75" thickBot="1" x14ac:dyDescent="0.3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.75" thickBot="1" x14ac:dyDescent="0.3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.75" thickBot="1" x14ac:dyDescent="0.3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.75" thickBot="1" x14ac:dyDescent="0.3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.75" thickBot="1" x14ac:dyDescent="0.3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.75" thickBot="1" x14ac:dyDescent="0.3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.75" thickBot="1" x14ac:dyDescent="0.3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.75" thickBot="1" x14ac:dyDescent="0.3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.75" thickBot="1" x14ac:dyDescent="0.3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.75" thickBot="1" x14ac:dyDescent="0.3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.75" thickBot="1" x14ac:dyDescent="0.3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.75" thickBot="1" x14ac:dyDescent="0.3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.75" thickBot="1" x14ac:dyDescent="0.3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.75" thickBot="1" x14ac:dyDescent="0.3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.75" thickBot="1" x14ac:dyDescent="0.3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.75" thickBot="1" x14ac:dyDescent="0.3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.75" thickBot="1" x14ac:dyDescent="0.3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.75" thickBot="1" x14ac:dyDescent="0.3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.75" thickBot="1" x14ac:dyDescent="0.3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.75" thickBot="1" x14ac:dyDescent="0.3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.75" thickBot="1" x14ac:dyDescent="0.3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.75" thickBot="1" x14ac:dyDescent="0.3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.75" thickBot="1" x14ac:dyDescent="0.3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.75" thickBot="1" x14ac:dyDescent="0.3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.75" thickBot="1" x14ac:dyDescent="0.3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.75" thickBot="1" x14ac:dyDescent="0.3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.75" thickBot="1" x14ac:dyDescent="0.3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.75" thickBot="1" x14ac:dyDescent="0.3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.75" thickBot="1" x14ac:dyDescent="0.3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.75" thickBot="1" x14ac:dyDescent="0.3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.75" thickBot="1" x14ac:dyDescent="0.3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.75" thickBot="1" x14ac:dyDescent="0.3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.75" thickBot="1" x14ac:dyDescent="0.3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.75" thickBot="1" x14ac:dyDescent="0.3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.75" thickBot="1" x14ac:dyDescent="0.3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.75" thickBot="1" x14ac:dyDescent="0.3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.75" thickBot="1" x14ac:dyDescent="0.3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.75" thickBot="1" x14ac:dyDescent="0.3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.75" thickBot="1" x14ac:dyDescent="0.3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.75" thickBot="1" x14ac:dyDescent="0.3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.75" thickBot="1" x14ac:dyDescent="0.3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.75" thickBot="1" x14ac:dyDescent="0.3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.75" thickBot="1" x14ac:dyDescent="0.3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.75" thickBot="1" x14ac:dyDescent="0.3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.75" thickBot="1" x14ac:dyDescent="0.3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.75" thickBot="1" x14ac:dyDescent="0.3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.75" thickBot="1" x14ac:dyDescent="0.3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.75" thickBot="1" x14ac:dyDescent="0.3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.75" thickBot="1" x14ac:dyDescent="0.3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.75" thickBot="1" x14ac:dyDescent="0.3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.75" thickBot="1" x14ac:dyDescent="0.3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.75" thickBot="1" x14ac:dyDescent="0.3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.75" thickBot="1" x14ac:dyDescent="0.3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.75" thickBot="1" x14ac:dyDescent="0.3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.75" thickBot="1" x14ac:dyDescent="0.3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.75" thickBot="1" x14ac:dyDescent="0.3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.75" thickBot="1" x14ac:dyDescent="0.3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.75" thickBot="1" x14ac:dyDescent="0.3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.75" thickBot="1" x14ac:dyDescent="0.3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.75" thickBot="1" x14ac:dyDescent="0.3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.75" thickBot="1" x14ac:dyDescent="0.3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.75" thickBot="1" x14ac:dyDescent="0.3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.75" thickBot="1" x14ac:dyDescent="0.3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.75" thickBot="1" x14ac:dyDescent="0.3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.75" thickBot="1" x14ac:dyDescent="0.3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.75" thickBot="1" x14ac:dyDescent="0.3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.75" thickBot="1" x14ac:dyDescent="0.3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.75" thickBot="1" x14ac:dyDescent="0.3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.75" thickBot="1" x14ac:dyDescent="0.3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.75" thickBot="1" x14ac:dyDescent="0.3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.75" thickBot="1" x14ac:dyDescent="0.3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.75" thickBot="1" x14ac:dyDescent="0.3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.75" thickBot="1" x14ac:dyDescent="0.3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.75" thickBot="1" x14ac:dyDescent="0.3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.75" thickBot="1" x14ac:dyDescent="0.3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.75" thickBot="1" x14ac:dyDescent="0.3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.75" thickBot="1" x14ac:dyDescent="0.3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.75" thickBot="1" x14ac:dyDescent="0.3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.75" thickBot="1" x14ac:dyDescent="0.3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.75" thickBot="1" x14ac:dyDescent="0.3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.75" thickBot="1" x14ac:dyDescent="0.3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.75" thickBot="1" x14ac:dyDescent="0.3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.75" thickBot="1" x14ac:dyDescent="0.3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.75" thickBot="1" x14ac:dyDescent="0.3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.75" thickBot="1" x14ac:dyDescent="0.3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.75" thickBot="1" x14ac:dyDescent="0.3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.75" thickBot="1" x14ac:dyDescent="0.3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.75" thickBot="1" x14ac:dyDescent="0.3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.75" thickBot="1" x14ac:dyDescent="0.3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.75" thickBot="1" x14ac:dyDescent="0.3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.75" thickBot="1" x14ac:dyDescent="0.3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.75" thickBot="1" x14ac:dyDescent="0.3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.75" thickBot="1" x14ac:dyDescent="0.3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.75" thickBot="1" x14ac:dyDescent="0.3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.75" thickBot="1" x14ac:dyDescent="0.3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.75" thickBot="1" x14ac:dyDescent="0.3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.75" thickBot="1" x14ac:dyDescent="0.3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.75" thickBot="1" x14ac:dyDescent="0.3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.75" thickBot="1" x14ac:dyDescent="0.3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.75" thickBot="1" x14ac:dyDescent="0.3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.75" thickBot="1" x14ac:dyDescent="0.3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.75" thickBot="1" x14ac:dyDescent="0.3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.75" thickBot="1" x14ac:dyDescent="0.3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.75" thickBot="1" x14ac:dyDescent="0.3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.75" thickBot="1" x14ac:dyDescent="0.3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.75" thickBot="1" x14ac:dyDescent="0.3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.75" thickBot="1" x14ac:dyDescent="0.3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.75" thickBot="1" x14ac:dyDescent="0.3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.75" thickBot="1" x14ac:dyDescent="0.3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.75" thickBot="1" x14ac:dyDescent="0.3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.75" thickBot="1" x14ac:dyDescent="0.3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.75" thickBot="1" x14ac:dyDescent="0.3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.75" thickBot="1" x14ac:dyDescent="0.3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.75" thickBot="1" x14ac:dyDescent="0.3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.75" thickBot="1" x14ac:dyDescent="0.3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.75" thickBot="1" x14ac:dyDescent="0.3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.75" thickBot="1" x14ac:dyDescent="0.3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.75" thickBot="1" x14ac:dyDescent="0.3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.75" thickBot="1" x14ac:dyDescent="0.3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.75" thickBot="1" x14ac:dyDescent="0.3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.75" thickBot="1" x14ac:dyDescent="0.3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.75" thickBot="1" x14ac:dyDescent="0.3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.75" thickBot="1" x14ac:dyDescent="0.3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.75" thickBot="1" x14ac:dyDescent="0.3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.75" thickBot="1" x14ac:dyDescent="0.3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.75" thickBot="1" x14ac:dyDescent="0.3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.75" thickBot="1" x14ac:dyDescent="0.3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.75" thickBot="1" x14ac:dyDescent="0.3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.75" thickBot="1" x14ac:dyDescent="0.3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.75" thickBot="1" x14ac:dyDescent="0.3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.75" thickBot="1" x14ac:dyDescent="0.3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.75" thickBot="1" x14ac:dyDescent="0.3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.75" thickBot="1" x14ac:dyDescent="0.3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.75" thickBot="1" x14ac:dyDescent="0.3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.75" thickBot="1" x14ac:dyDescent="0.3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.75" thickBot="1" x14ac:dyDescent="0.3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.75" thickBot="1" x14ac:dyDescent="0.3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.75" thickBot="1" x14ac:dyDescent="0.3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.75" thickBot="1" x14ac:dyDescent="0.3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.75" thickBot="1" x14ac:dyDescent="0.3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.75" thickBot="1" x14ac:dyDescent="0.3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.75" thickBot="1" x14ac:dyDescent="0.3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.75" thickBot="1" x14ac:dyDescent="0.3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.75" thickBot="1" x14ac:dyDescent="0.3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.75" thickBot="1" x14ac:dyDescent="0.3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.75" thickBot="1" x14ac:dyDescent="0.3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.75" thickBot="1" x14ac:dyDescent="0.3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.75" thickBot="1" x14ac:dyDescent="0.3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.75" thickBot="1" x14ac:dyDescent="0.3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.75" thickBot="1" x14ac:dyDescent="0.3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.75" thickBot="1" x14ac:dyDescent="0.3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.75" thickBot="1" x14ac:dyDescent="0.3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.75" thickBot="1" x14ac:dyDescent="0.3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.75" thickBot="1" x14ac:dyDescent="0.3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.75" thickBot="1" x14ac:dyDescent="0.3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.75" thickBot="1" x14ac:dyDescent="0.3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.75" thickBot="1" x14ac:dyDescent="0.3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.75" thickBot="1" x14ac:dyDescent="0.3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.75" thickBot="1" x14ac:dyDescent="0.3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.75" thickBot="1" x14ac:dyDescent="0.3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.75" thickBot="1" x14ac:dyDescent="0.3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.75" thickBot="1" x14ac:dyDescent="0.3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.75" thickBot="1" x14ac:dyDescent="0.3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.75" thickBot="1" x14ac:dyDescent="0.3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.75" thickBot="1" x14ac:dyDescent="0.3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.75" thickBot="1" x14ac:dyDescent="0.3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.75" thickBot="1" x14ac:dyDescent="0.3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.75" thickBot="1" x14ac:dyDescent="0.3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.75" thickBot="1" x14ac:dyDescent="0.3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.75" thickBot="1" x14ac:dyDescent="0.3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.75" thickBot="1" x14ac:dyDescent="0.3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.75" thickBot="1" x14ac:dyDescent="0.3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.75" thickBot="1" x14ac:dyDescent="0.3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.75" thickBot="1" x14ac:dyDescent="0.3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.75" thickBot="1" x14ac:dyDescent="0.3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.75" thickBot="1" x14ac:dyDescent="0.3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.75" thickBot="1" x14ac:dyDescent="0.3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.75" thickBot="1" x14ac:dyDescent="0.3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.75" thickBot="1" x14ac:dyDescent="0.3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.75" thickBot="1" x14ac:dyDescent="0.3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.75" thickBot="1" x14ac:dyDescent="0.3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.75" thickBot="1" x14ac:dyDescent="0.3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.75" thickBot="1" x14ac:dyDescent="0.3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.75" thickBot="1" x14ac:dyDescent="0.3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.75" thickBot="1" x14ac:dyDescent="0.3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.75" thickBot="1" x14ac:dyDescent="0.3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.75" thickBot="1" x14ac:dyDescent="0.3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.75" thickBot="1" x14ac:dyDescent="0.3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.75" thickBot="1" x14ac:dyDescent="0.3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.75" thickBot="1" x14ac:dyDescent="0.3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.75" thickBot="1" x14ac:dyDescent="0.3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.75" thickBot="1" x14ac:dyDescent="0.3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.75" thickBot="1" x14ac:dyDescent="0.3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.75" thickBot="1" x14ac:dyDescent="0.3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.75" thickBot="1" x14ac:dyDescent="0.3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.75" thickBot="1" x14ac:dyDescent="0.3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.75" thickBot="1" x14ac:dyDescent="0.3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.75" thickBot="1" x14ac:dyDescent="0.3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.75" thickBot="1" x14ac:dyDescent="0.3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.75" thickBot="1" x14ac:dyDescent="0.3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.75" thickBot="1" x14ac:dyDescent="0.3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.75" thickBot="1" x14ac:dyDescent="0.3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.75" thickBot="1" x14ac:dyDescent="0.3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.75" thickBot="1" x14ac:dyDescent="0.3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.75" thickBot="1" x14ac:dyDescent="0.3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.75" thickBot="1" x14ac:dyDescent="0.3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.75" thickBot="1" x14ac:dyDescent="0.3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.75" thickBot="1" x14ac:dyDescent="0.3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.75" thickBot="1" x14ac:dyDescent="0.3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.75" thickBot="1" x14ac:dyDescent="0.3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.75" thickBot="1" x14ac:dyDescent="0.3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.75" thickBot="1" x14ac:dyDescent="0.3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.75" thickBot="1" x14ac:dyDescent="0.3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.75" thickBot="1" x14ac:dyDescent="0.3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.75" thickBot="1" x14ac:dyDescent="0.3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.75" thickBot="1" x14ac:dyDescent="0.3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.75" thickBot="1" x14ac:dyDescent="0.3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.75" thickBot="1" x14ac:dyDescent="0.3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.75" thickBot="1" x14ac:dyDescent="0.3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.75" thickBot="1" x14ac:dyDescent="0.3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.75" thickBot="1" x14ac:dyDescent="0.3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.75" thickBot="1" x14ac:dyDescent="0.3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.75" thickBot="1" x14ac:dyDescent="0.3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.75" thickBot="1" x14ac:dyDescent="0.3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.75" thickBot="1" x14ac:dyDescent="0.3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.75" thickBot="1" x14ac:dyDescent="0.3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.75" thickBot="1" x14ac:dyDescent="0.3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.75" thickBot="1" x14ac:dyDescent="0.3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.75" thickBot="1" x14ac:dyDescent="0.3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.75" thickBot="1" x14ac:dyDescent="0.3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.75" thickBot="1" x14ac:dyDescent="0.3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.75" thickBot="1" x14ac:dyDescent="0.3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.75" thickBot="1" x14ac:dyDescent="0.3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.75" thickBot="1" x14ac:dyDescent="0.3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.75" thickBot="1" x14ac:dyDescent="0.3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.75" thickBot="1" x14ac:dyDescent="0.3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.75" thickBot="1" x14ac:dyDescent="0.3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.75" thickBot="1" x14ac:dyDescent="0.3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.75" thickBot="1" x14ac:dyDescent="0.3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.75" thickBot="1" x14ac:dyDescent="0.3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.75" thickBot="1" x14ac:dyDescent="0.3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.75" thickBot="1" x14ac:dyDescent="0.3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.75" thickBot="1" x14ac:dyDescent="0.3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.75" thickBot="1" x14ac:dyDescent="0.3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.75" thickBot="1" x14ac:dyDescent="0.3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.75" thickBot="1" x14ac:dyDescent="0.3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.75" thickBot="1" x14ac:dyDescent="0.3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.75" thickBot="1" x14ac:dyDescent="0.3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.75" thickBot="1" x14ac:dyDescent="0.3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.75" thickBot="1" x14ac:dyDescent="0.3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.75" thickBot="1" x14ac:dyDescent="0.3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.75" thickBot="1" x14ac:dyDescent="0.3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.75" thickBot="1" x14ac:dyDescent="0.3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.75" thickBot="1" x14ac:dyDescent="0.3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.75" thickBot="1" x14ac:dyDescent="0.3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.75" thickBot="1" x14ac:dyDescent="0.3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.75" thickBot="1" x14ac:dyDescent="0.3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.75" thickBot="1" x14ac:dyDescent="0.3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.75" thickBot="1" x14ac:dyDescent="0.3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.75" thickBot="1" x14ac:dyDescent="0.3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.75" thickBot="1" x14ac:dyDescent="0.3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.75" thickBot="1" x14ac:dyDescent="0.3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.75" thickBot="1" x14ac:dyDescent="0.3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.75" thickBot="1" x14ac:dyDescent="0.3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.75" thickBot="1" x14ac:dyDescent="0.3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.75" thickBot="1" x14ac:dyDescent="0.3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.75" thickBot="1" x14ac:dyDescent="0.3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.75" thickBot="1" x14ac:dyDescent="0.3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.75" thickBot="1" x14ac:dyDescent="0.3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.75" thickBot="1" x14ac:dyDescent="0.3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.75" thickBot="1" x14ac:dyDescent="0.3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.75" thickBot="1" x14ac:dyDescent="0.3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.75" thickBot="1" x14ac:dyDescent="0.3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.75" thickBot="1" x14ac:dyDescent="0.3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.75" thickBot="1" x14ac:dyDescent="0.3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.75" thickBot="1" x14ac:dyDescent="0.3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.75" thickBot="1" x14ac:dyDescent="0.3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.75" thickBot="1" x14ac:dyDescent="0.3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.75" thickBot="1" x14ac:dyDescent="0.3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.75" thickBot="1" x14ac:dyDescent="0.3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.75" thickBot="1" x14ac:dyDescent="0.3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.75" thickBot="1" x14ac:dyDescent="0.3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.75" thickBot="1" x14ac:dyDescent="0.3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.75" thickBot="1" x14ac:dyDescent="0.3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.75" thickBot="1" x14ac:dyDescent="0.3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.75" thickBot="1" x14ac:dyDescent="0.3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.75" thickBot="1" x14ac:dyDescent="0.3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.75" thickBot="1" x14ac:dyDescent="0.3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.75" thickBot="1" x14ac:dyDescent="0.3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.75" thickBot="1" x14ac:dyDescent="0.3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.75" thickBot="1" x14ac:dyDescent="0.3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.75" thickBot="1" x14ac:dyDescent="0.3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.75" thickBot="1" x14ac:dyDescent="0.3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.75" thickBot="1" x14ac:dyDescent="0.3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.75" thickBot="1" x14ac:dyDescent="0.3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.75" thickBot="1" x14ac:dyDescent="0.3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.75" thickBot="1" x14ac:dyDescent="0.3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.75" thickBot="1" x14ac:dyDescent="0.3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.75" thickBot="1" x14ac:dyDescent="0.3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.75" thickBot="1" x14ac:dyDescent="0.3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.75" thickBot="1" x14ac:dyDescent="0.3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.75" thickBot="1" x14ac:dyDescent="0.3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.75" thickBot="1" x14ac:dyDescent="0.3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.75" thickBot="1" x14ac:dyDescent="0.3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.75" thickBot="1" x14ac:dyDescent="0.3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.75" thickBot="1" x14ac:dyDescent="0.3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.75" thickBot="1" x14ac:dyDescent="0.3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.75" thickBot="1" x14ac:dyDescent="0.3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.75" thickBot="1" x14ac:dyDescent="0.3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.75" thickBot="1" x14ac:dyDescent="0.3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.75" thickBot="1" x14ac:dyDescent="0.3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.75" thickBot="1" x14ac:dyDescent="0.3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.75" thickBot="1" x14ac:dyDescent="0.3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.75" thickBot="1" x14ac:dyDescent="0.3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.75" thickBot="1" x14ac:dyDescent="0.3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.75" thickBot="1" x14ac:dyDescent="0.3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.75" thickBot="1" x14ac:dyDescent="0.3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.75" thickBot="1" x14ac:dyDescent="0.3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.75" thickBot="1" x14ac:dyDescent="0.3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.75" thickBot="1" x14ac:dyDescent="0.3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.75" thickBot="1" x14ac:dyDescent="0.3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.75" thickBot="1" x14ac:dyDescent="0.3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.75" thickBot="1" x14ac:dyDescent="0.3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.75" thickBot="1" x14ac:dyDescent="0.3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.75" thickBot="1" x14ac:dyDescent="0.3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.75" thickBot="1" x14ac:dyDescent="0.3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.75" thickBot="1" x14ac:dyDescent="0.3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.75" thickBot="1" x14ac:dyDescent="0.3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.75" thickBot="1" x14ac:dyDescent="0.3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.75" thickBot="1" x14ac:dyDescent="0.3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.75" thickBot="1" x14ac:dyDescent="0.3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.75" thickBot="1" x14ac:dyDescent="0.3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.75" thickBot="1" x14ac:dyDescent="0.3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.75" thickBot="1" x14ac:dyDescent="0.3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.75" thickBot="1" x14ac:dyDescent="0.3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.75" thickBot="1" x14ac:dyDescent="0.3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.75" thickBot="1" x14ac:dyDescent="0.3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.75" thickBot="1" x14ac:dyDescent="0.3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.75" thickBot="1" x14ac:dyDescent="0.3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.75" thickBot="1" x14ac:dyDescent="0.3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.75" thickBot="1" x14ac:dyDescent="0.3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.75" thickBot="1" x14ac:dyDescent="0.3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.75" thickBot="1" x14ac:dyDescent="0.3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.75" thickBot="1" x14ac:dyDescent="0.3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.75" thickBot="1" x14ac:dyDescent="0.3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.75" thickBot="1" x14ac:dyDescent="0.3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.75" thickBot="1" x14ac:dyDescent="0.3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.75" thickBot="1" x14ac:dyDescent="0.3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.75" thickBot="1" x14ac:dyDescent="0.3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.75" thickBot="1" x14ac:dyDescent="0.3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.75" thickBot="1" x14ac:dyDescent="0.3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.75" thickBot="1" x14ac:dyDescent="0.3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.75" thickBot="1" x14ac:dyDescent="0.3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.75" thickBot="1" x14ac:dyDescent="0.3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.75" thickBot="1" x14ac:dyDescent="0.3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.75" thickBot="1" x14ac:dyDescent="0.3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.75" thickBot="1" x14ac:dyDescent="0.3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.75" thickBot="1" x14ac:dyDescent="0.3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.75" thickBot="1" x14ac:dyDescent="0.3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.75" thickBot="1" x14ac:dyDescent="0.3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.75" thickBot="1" x14ac:dyDescent="0.3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.75" thickBot="1" x14ac:dyDescent="0.3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.75" thickBot="1" x14ac:dyDescent="0.3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.75" thickBot="1" x14ac:dyDescent="0.3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.75" thickBot="1" x14ac:dyDescent="0.3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.75" thickBot="1" x14ac:dyDescent="0.3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.75" thickBot="1" x14ac:dyDescent="0.3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.75" thickBot="1" x14ac:dyDescent="0.3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.75" thickBot="1" x14ac:dyDescent="0.3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.75" thickBot="1" x14ac:dyDescent="0.3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.75" thickBot="1" x14ac:dyDescent="0.3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.75" thickBot="1" x14ac:dyDescent="0.3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.75" thickBot="1" x14ac:dyDescent="0.3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.75" thickBot="1" x14ac:dyDescent="0.3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.75" thickBot="1" x14ac:dyDescent="0.3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.75" thickBot="1" x14ac:dyDescent="0.3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.75" thickBot="1" x14ac:dyDescent="0.3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.75" thickBot="1" x14ac:dyDescent="0.3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.75" thickBot="1" x14ac:dyDescent="0.3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.75" thickBot="1" x14ac:dyDescent="0.3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.75" thickBot="1" x14ac:dyDescent="0.3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.75" thickBot="1" x14ac:dyDescent="0.3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.75" thickBot="1" x14ac:dyDescent="0.3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.75" thickBot="1" x14ac:dyDescent="0.3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.75" thickBot="1" x14ac:dyDescent="0.3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.75" thickBot="1" x14ac:dyDescent="0.3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.75" thickBot="1" x14ac:dyDescent="0.3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.75" thickBot="1" x14ac:dyDescent="0.3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.75" thickBot="1" x14ac:dyDescent="0.3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.75" thickBot="1" x14ac:dyDescent="0.3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.75" thickBot="1" x14ac:dyDescent="0.3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.75" thickBot="1" x14ac:dyDescent="0.3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.75" thickBot="1" x14ac:dyDescent="0.3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.75" thickBot="1" x14ac:dyDescent="0.3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.75" thickBot="1" x14ac:dyDescent="0.3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.75" thickBot="1" x14ac:dyDescent="0.3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.75" thickBot="1" x14ac:dyDescent="0.3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.75" thickBot="1" x14ac:dyDescent="0.3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.75" thickBot="1" x14ac:dyDescent="0.3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.75" thickBot="1" x14ac:dyDescent="0.3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.75" thickBot="1" x14ac:dyDescent="0.3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.75" thickBot="1" x14ac:dyDescent="0.3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.75" thickBot="1" x14ac:dyDescent="0.3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.75" thickBot="1" x14ac:dyDescent="0.3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.75" thickBot="1" x14ac:dyDescent="0.3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.75" thickBot="1" x14ac:dyDescent="0.3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.75" thickBot="1" x14ac:dyDescent="0.3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.75" thickBot="1" x14ac:dyDescent="0.3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.75" thickBot="1" x14ac:dyDescent="0.3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.75" thickBot="1" x14ac:dyDescent="0.3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.75" thickBot="1" x14ac:dyDescent="0.3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.75" thickBot="1" x14ac:dyDescent="0.3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.75" thickBot="1" x14ac:dyDescent="0.3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.75" thickBot="1" x14ac:dyDescent="0.3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.75" thickBot="1" x14ac:dyDescent="0.3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.75" thickBot="1" x14ac:dyDescent="0.3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.75" thickBot="1" x14ac:dyDescent="0.3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.75" thickBot="1" x14ac:dyDescent="0.3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.75" thickBot="1" x14ac:dyDescent="0.3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.75" thickBot="1" x14ac:dyDescent="0.3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.75" thickBot="1" x14ac:dyDescent="0.3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.75" thickBot="1" x14ac:dyDescent="0.3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.75" thickBot="1" x14ac:dyDescent="0.3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.75" thickBot="1" x14ac:dyDescent="0.3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.75" thickBot="1" x14ac:dyDescent="0.3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.75" thickBot="1" x14ac:dyDescent="0.3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.75" thickBot="1" x14ac:dyDescent="0.3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.75" thickBot="1" x14ac:dyDescent="0.3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.75" thickBot="1" x14ac:dyDescent="0.3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.75" thickBot="1" x14ac:dyDescent="0.3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.75" thickBot="1" x14ac:dyDescent="0.3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.75" thickBot="1" x14ac:dyDescent="0.3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.75" thickBot="1" x14ac:dyDescent="0.3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.75" thickBot="1" x14ac:dyDescent="0.3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.75" thickBot="1" x14ac:dyDescent="0.3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.75" thickBot="1" x14ac:dyDescent="0.3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.75" thickBot="1" x14ac:dyDescent="0.3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.75" thickBot="1" x14ac:dyDescent="0.3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.75" thickBot="1" x14ac:dyDescent="0.3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.75" thickBot="1" x14ac:dyDescent="0.3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.75" thickBot="1" x14ac:dyDescent="0.3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.75" thickBot="1" x14ac:dyDescent="0.3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.75" thickBot="1" x14ac:dyDescent="0.3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.75" thickBot="1" x14ac:dyDescent="0.3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.75" thickBot="1" x14ac:dyDescent="0.3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.75" thickBot="1" x14ac:dyDescent="0.3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.75" thickBot="1" x14ac:dyDescent="0.3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.75" thickBot="1" x14ac:dyDescent="0.3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.75" thickBot="1" x14ac:dyDescent="0.3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.75" thickBot="1" x14ac:dyDescent="0.3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.75" thickBot="1" x14ac:dyDescent="0.3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.75" thickBot="1" x14ac:dyDescent="0.3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.75" thickBot="1" x14ac:dyDescent="0.3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.75" thickBot="1" x14ac:dyDescent="0.3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.75" thickBot="1" x14ac:dyDescent="0.3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.75" thickBot="1" x14ac:dyDescent="0.3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.75" thickBot="1" x14ac:dyDescent="0.3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.75" thickBot="1" x14ac:dyDescent="0.3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.75" thickBot="1" x14ac:dyDescent="0.3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.75" thickBot="1" x14ac:dyDescent="0.3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.75" thickBot="1" x14ac:dyDescent="0.3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.75" thickBot="1" x14ac:dyDescent="0.3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.75" thickBot="1" x14ac:dyDescent="0.3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.75" thickBot="1" x14ac:dyDescent="0.3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.75" thickBot="1" x14ac:dyDescent="0.3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.75" thickBot="1" x14ac:dyDescent="0.3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.75" thickBot="1" x14ac:dyDescent="0.3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3810</v>
      </c>
    </row>
    <row r="2517" spans="1:5" ht="15.75" thickBot="1" x14ac:dyDescent="0.3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3804</v>
      </c>
    </row>
    <row r="2518" spans="1:5" ht="15.75" thickBot="1" x14ac:dyDescent="0.3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.75" thickBot="1" x14ac:dyDescent="0.3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.75" thickBot="1" x14ac:dyDescent="0.3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3820</v>
      </c>
    </row>
    <row r="2521" spans="1:5" ht="15.75" thickBot="1" x14ac:dyDescent="0.3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.75" thickBot="1" x14ac:dyDescent="0.3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.75" thickBot="1" x14ac:dyDescent="0.3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.75" thickBot="1" x14ac:dyDescent="0.3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.75" thickBot="1" x14ac:dyDescent="0.3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.75" thickBot="1" x14ac:dyDescent="0.3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.75" thickBot="1" x14ac:dyDescent="0.3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.75" thickBot="1" x14ac:dyDescent="0.3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.75" thickBot="1" x14ac:dyDescent="0.3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.75" thickBot="1" x14ac:dyDescent="0.3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.75" thickBot="1" x14ac:dyDescent="0.3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.75" thickBot="1" x14ac:dyDescent="0.3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.75" thickBot="1" x14ac:dyDescent="0.3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.75" thickBot="1" x14ac:dyDescent="0.3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.75" thickBot="1" x14ac:dyDescent="0.3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.75" thickBot="1" x14ac:dyDescent="0.3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.75" thickBot="1" x14ac:dyDescent="0.3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.75" thickBot="1" x14ac:dyDescent="0.3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.75" thickBot="1" x14ac:dyDescent="0.3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.75" thickBot="1" x14ac:dyDescent="0.3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.75" thickBot="1" x14ac:dyDescent="0.3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.75" thickBot="1" x14ac:dyDescent="0.3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.75" thickBot="1" x14ac:dyDescent="0.3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.75" thickBot="1" x14ac:dyDescent="0.3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.75" thickBot="1" x14ac:dyDescent="0.3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.75" thickBot="1" x14ac:dyDescent="0.3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.75" thickBot="1" x14ac:dyDescent="0.3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.75" thickBot="1" x14ac:dyDescent="0.3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.75" thickBot="1" x14ac:dyDescent="0.3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.75" thickBot="1" x14ac:dyDescent="0.3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3817</v>
      </c>
    </row>
    <row r="2551" spans="1:5" ht="15.75" thickBot="1" x14ac:dyDescent="0.3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.75" thickBot="1" x14ac:dyDescent="0.3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.75" thickBot="1" x14ac:dyDescent="0.3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.75" thickBot="1" x14ac:dyDescent="0.3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3818</v>
      </c>
    </row>
    <row r="2555" spans="1:5" ht="15.75" thickBot="1" x14ac:dyDescent="0.3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.75" thickBot="1" x14ac:dyDescent="0.3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.75" thickBot="1" x14ac:dyDescent="0.3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.75" thickBot="1" x14ac:dyDescent="0.3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.75" thickBot="1" x14ac:dyDescent="0.3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.75" thickBot="1" x14ac:dyDescent="0.3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.75" thickBot="1" x14ac:dyDescent="0.3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.75" thickBot="1" x14ac:dyDescent="0.3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.75" thickBot="1" x14ac:dyDescent="0.3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.75" thickBot="1" x14ac:dyDescent="0.3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.75" thickBot="1" x14ac:dyDescent="0.3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.75" thickBot="1" x14ac:dyDescent="0.3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.75" thickBot="1" x14ac:dyDescent="0.3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.75" thickBot="1" x14ac:dyDescent="0.3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3805</v>
      </c>
    </row>
    <row r="2569" spans="1:5" ht="15.75" thickBot="1" x14ac:dyDescent="0.3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.75" thickBot="1" x14ac:dyDescent="0.3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.75" thickBot="1" x14ac:dyDescent="0.3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.75" thickBot="1" x14ac:dyDescent="0.3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.75" thickBot="1" x14ac:dyDescent="0.3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.75" thickBot="1" x14ac:dyDescent="0.3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.75" thickBot="1" x14ac:dyDescent="0.3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.75" thickBot="1" x14ac:dyDescent="0.3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.75" thickBot="1" x14ac:dyDescent="0.3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.75" thickBot="1" x14ac:dyDescent="0.3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.75" thickBot="1" x14ac:dyDescent="0.3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.75" thickBot="1" x14ac:dyDescent="0.3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.75" thickBot="1" x14ac:dyDescent="0.3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.75" thickBot="1" x14ac:dyDescent="0.3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.75" thickBot="1" x14ac:dyDescent="0.3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.75" thickBot="1" x14ac:dyDescent="0.3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3819</v>
      </c>
    </row>
    <row r="2585" spans="1:5" ht="15.75" thickBot="1" x14ac:dyDescent="0.3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.75" thickBot="1" x14ac:dyDescent="0.3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.75" thickBot="1" x14ac:dyDescent="0.3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.75" thickBot="1" x14ac:dyDescent="0.3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.75" thickBot="1" x14ac:dyDescent="0.3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.75" thickBot="1" x14ac:dyDescent="0.3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.75" thickBot="1" x14ac:dyDescent="0.3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3803</v>
      </c>
    </row>
    <row r="2592" spans="1:5" ht="15.75" thickBot="1" x14ac:dyDescent="0.3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.75" thickBot="1" x14ac:dyDescent="0.3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.75" thickBot="1" x14ac:dyDescent="0.3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.75" thickBot="1" x14ac:dyDescent="0.3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.75" thickBot="1" x14ac:dyDescent="0.3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.75" thickBot="1" x14ac:dyDescent="0.3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.75" thickBot="1" x14ac:dyDescent="0.3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.75" thickBot="1" x14ac:dyDescent="0.3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3811</v>
      </c>
    </row>
    <row r="2600" spans="1:5" ht="15.75" thickBot="1" x14ac:dyDescent="0.3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.75" thickBot="1" x14ac:dyDescent="0.3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.75" thickBot="1" x14ac:dyDescent="0.3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.75" thickBot="1" x14ac:dyDescent="0.3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3806</v>
      </c>
    </row>
    <row r="2604" spans="1:5" ht="15.75" thickBot="1" x14ac:dyDescent="0.3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.75" thickBot="1" x14ac:dyDescent="0.3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3808</v>
      </c>
    </row>
    <row r="2606" spans="1:5" ht="15.75" thickBot="1" x14ac:dyDescent="0.3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.75" thickBot="1" x14ac:dyDescent="0.3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3807</v>
      </c>
    </row>
    <row r="2608" spans="1:5" ht="15.75" thickBot="1" x14ac:dyDescent="0.3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.75" thickBot="1" x14ac:dyDescent="0.3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.75" thickBot="1" x14ac:dyDescent="0.3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.75" thickBot="1" x14ac:dyDescent="0.3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.75" thickBot="1" x14ac:dyDescent="0.3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.75" thickBot="1" x14ac:dyDescent="0.3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.75" thickBot="1" x14ac:dyDescent="0.3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.75" thickBot="1" x14ac:dyDescent="0.3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.75" thickBot="1" x14ac:dyDescent="0.3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.75" thickBot="1" x14ac:dyDescent="0.3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.75" thickBot="1" x14ac:dyDescent="0.3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.75" thickBot="1" x14ac:dyDescent="0.3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.75" thickBot="1" x14ac:dyDescent="0.3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.75" thickBot="1" x14ac:dyDescent="0.3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.75" thickBot="1" x14ac:dyDescent="0.3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.75" thickBot="1" x14ac:dyDescent="0.3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.75" thickBot="1" x14ac:dyDescent="0.3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3809</v>
      </c>
    </row>
    <row r="2625" spans="1:5" ht="15.75" thickBot="1" x14ac:dyDescent="0.3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.75" thickBot="1" x14ac:dyDescent="0.3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.75" thickBot="1" x14ac:dyDescent="0.3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.75" thickBot="1" x14ac:dyDescent="0.3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.75" thickBot="1" x14ac:dyDescent="0.3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.75" thickBot="1" x14ac:dyDescent="0.3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.75" thickBot="1" x14ac:dyDescent="0.3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.75" thickBot="1" x14ac:dyDescent="0.3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.75" thickBot="1" x14ac:dyDescent="0.3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.75" thickBot="1" x14ac:dyDescent="0.3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.75" thickBot="1" x14ac:dyDescent="0.3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.75" thickBot="1" x14ac:dyDescent="0.3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.75" thickBot="1" x14ac:dyDescent="0.3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.75" thickBot="1" x14ac:dyDescent="0.3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.75" thickBot="1" x14ac:dyDescent="0.3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.75" thickBot="1" x14ac:dyDescent="0.3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.75" thickBot="1" x14ac:dyDescent="0.3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.75" thickBot="1" x14ac:dyDescent="0.3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.75" thickBot="1" x14ac:dyDescent="0.3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.75" thickBot="1" x14ac:dyDescent="0.3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.75" thickBot="1" x14ac:dyDescent="0.3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.75" thickBot="1" x14ac:dyDescent="0.3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.75" thickBot="1" x14ac:dyDescent="0.3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.75" thickBot="1" x14ac:dyDescent="0.3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.75" thickBot="1" x14ac:dyDescent="0.3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.75" thickBot="1" x14ac:dyDescent="0.3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.75" thickBot="1" x14ac:dyDescent="0.3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.75" thickBot="1" x14ac:dyDescent="0.3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.75" thickBot="1" x14ac:dyDescent="0.3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.75" thickBot="1" x14ac:dyDescent="0.3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.75" thickBot="1" x14ac:dyDescent="0.3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.75" thickBot="1" x14ac:dyDescent="0.3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.75" thickBot="1" x14ac:dyDescent="0.3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.75" thickBot="1" x14ac:dyDescent="0.3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.75" thickBot="1" x14ac:dyDescent="0.3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.75" thickBot="1" x14ac:dyDescent="0.3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.75" thickBot="1" x14ac:dyDescent="0.3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.75" thickBot="1" x14ac:dyDescent="0.3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.75" thickBot="1" x14ac:dyDescent="0.3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.75" thickBot="1" x14ac:dyDescent="0.3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.75" thickBot="1" x14ac:dyDescent="0.3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.75" thickBot="1" x14ac:dyDescent="0.3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.75" thickBot="1" x14ac:dyDescent="0.3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.75" thickBot="1" x14ac:dyDescent="0.3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.75" thickBot="1" x14ac:dyDescent="0.3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.75" thickBot="1" x14ac:dyDescent="0.3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.75" thickBot="1" x14ac:dyDescent="0.3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3815</v>
      </c>
    </row>
    <row r="2672" spans="1:5" ht="15.75" thickBot="1" x14ac:dyDescent="0.3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.75" thickBot="1" x14ac:dyDescent="0.3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.75" thickBot="1" x14ac:dyDescent="0.3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3813</v>
      </c>
    </row>
    <row r="2675" spans="1:5" ht="15.75" thickBot="1" x14ac:dyDescent="0.3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.75" thickBot="1" x14ac:dyDescent="0.3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.75" thickBot="1" x14ac:dyDescent="0.3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.75" thickBot="1" x14ac:dyDescent="0.3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.75" thickBot="1" x14ac:dyDescent="0.3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.75" thickBot="1" x14ac:dyDescent="0.3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.75" thickBot="1" x14ac:dyDescent="0.3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3814</v>
      </c>
    </row>
    <row r="2682" spans="1:5" ht="15.75" thickBot="1" x14ac:dyDescent="0.3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.75" thickBot="1" x14ac:dyDescent="0.3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.75" thickBot="1" x14ac:dyDescent="0.3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.75" thickBot="1" x14ac:dyDescent="0.3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.75" thickBot="1" x14ac:dyDescent="0.3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.75" thickBot="1" x14ac:dyDescent="0.3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.75" thickBot="1" x14ac:dyDescent="0.3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.75" thickBot="1" x14ac:dyDescent="0.3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.75" thickBot="1" x14ac:dyDescent="0.3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.75" thickBot="1" x14ac:dyDescent="0.3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.75" thickBot="1" x14ac:dyDescent="0.3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.75" thickBot="1" x14ac:dyDescent="0.3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.75" thickBot="1" x14ac:dyDescent="0.3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.75" thickBot="1" x14ac:dyDescent="0.3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.75" thickBot="1" x14ac:dyDescent="0.3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.75" thickBot="1" x14ac:dyDescent="0.3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.75" thickBot="1" x14ac:dyDescent="0.3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.75" thickBot="1" x14ac:dyDescent="0.3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.75" thickBot="1" x14ac:dyDescent="0.3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.75" thickBot="1" x14ac:dyDescent="0.3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.75" thickBot="1" x14ac:dyDescent="0.3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.75" thickBot="1" x14ac:dyDescent="0.3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.75" thickBot="1" x14ac:dyDescent="0.3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.75" thickBot="1" x14ac:dyDescent="0.3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.75" thickBot="1" x14ac:dyDescent="0.3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3812</v>
      </c>
    </row>
    <row r="2707" spans="1:5" ht="15.75" thickBot="1" x14ac:dyDescent="0.3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.75" thickBot="1" x14ac:dyDescent="0.3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.75" thickBot="1" x14ac:dyDescent="0.3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.75" thickBot="1" x14ac:dyDescent="0.3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.75" thickBot="1" x14ac:dyDescent="0.3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.75" thickBot="1" x14ac:dyDescent="0.3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.75" thickBot="1" x14ac:dyDescent="0.3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.75" thickBot="1" x14ac:dyDescent="0.3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.75" thickBot="1" x14ac:dyDescent="0.3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.75" thickBot="1" x14ac:dyDescent="0.3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.75" thickBot="1" x14ac:dyDescent="0.3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.75" thickBot="1" x14ac:dyDescent="0.3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.75" thickBot="1" x14ac:dyDescent="0.3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.75" thickBot="1" x14ac:dyDescent="0.3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.75" thickBot="1" x14ac:dyDescent="0.3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.75" thickBot="1" x14ac:dyDescent="0.3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.75" thickBot="1" x14ac:dyDescent="0.3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.75" thickBot="1" x14ac:dyDescent="0.3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.75" thickBot="1" x14ac:dyDescent="0.3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.75" thickBot="1" x14ac:dyDescent="0.3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.75" thickBot="1" x14ac:dyDescent="0.3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.75" thickBot="1" x14ac:dyDescent="0.3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.75" thickBot="1" x14ac:dyDescent="0.3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.75" thickBot="1" x14ac:dyDescent="0.3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.75" thickBot="1" x14ac:dyDescent="0.3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.75" thickBot="1" x14ac:dyDescent="0.3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.75" thickBot="1" x14ac:dyDescent="0.3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.75" thickBot="1" x14ac:dyDescent="0.3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.75" thickBot="1" x14ac:dyDescent="0.3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.75" thickBot="1" x14ac:dyDescent="0.3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.75" thickBot="1" x14ac:dyDescent="0.3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.75" thickBot="1" x14ac:dyDescent="0.3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.75" thickBot="1" x14ac:dyDescent="0.3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.75" thickBot="1" x14ac:dyDescent="0.3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.75" thickBot="1" x14ac:dyDescent="0.3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.75" thickBot="1" x14ac:dyDescent="0.3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.75" thickBot="1" x14ac:dyDescent="0.3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.75" thickBot="1" x14ac:dyDescent="0.3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.75" thickBot="1" x14ac:dyDescent="0.3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.75" thickBot="1" x14ac:dyDescent="0.3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.75" thickBot="1" x14ac:dyDescent="0.3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.75" thickBot="1" x14ac:dyDescent="0.3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.75" thickBot="1" x14ac:dyDescent="0.3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.75" thickBot="1" x14ac:dyDescent="0.3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.75" thickBot="1" x14ac:dyDescent="0.3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.75" thickBot="1" x14ac:dyDescent="0.3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.75" thickBot="1" x14ac:dyDescent="0.3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.75" thickBot="1" x14ac:dyDescent="0.3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.75" thickBot="1" x14ac:dyDescent="0.3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.75" thickBot="1" x14ac:dyDescent="0.3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.75" thickBot="1" x14ac:dyDescent="0.3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.75" thickBot="1" x14ac:dyDescent="0.3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.75" thickBot="1" x14ac:dyDescent="0.3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.75" thickBot="1" x14ac:dyDescent="0.3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.75" thickBot="1" x14ac:dyDescent="0.3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.75" thickBot="1" x14ac:dyDescent="0.3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.75" thickBot="1" x14ac:dyDescent="0.3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.75" thickBot="1" x14ac:dyDescent="0.3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.75" thickBot="1" x14ac:dyDescent="0.3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.75" thickBot="1" x14ac:dyDescent="0.3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.75" thickBot="1" x14ac:dyDescent="0.3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.75" thickBot="1" x14ac:dyDescent="0.3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.75" thickBot="1" x14ac:dyDescent="0.3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.75" thickBot="1" x14ac:dyDescent="0.3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.75" thickBot="1" x14ac:dyDescent="0.3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.75" thickBot="1" x14ac:dyDescent="0.3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.75" thickBot="1" x14ac:dyDescent="0.3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.75" thickBot="1" x14ac:dyDescent="0.3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.75" thickBot="1" x14ac:dyDescent="0.3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.75" thickBot="1" x14ac:dyDescent="0.3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.75" thickBot="1" x14ac:dyDescent="0.3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.75" thickBot="1" x14ac:dyDescent="0.3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.75" thickBot="1" x14ac:dyDescent="0.3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.75" thickBot="1" x14ac:dyDescent="0.3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.75" thickBot="1" x14ac:dyDescent="0.3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.75" thickBot="1" x14ac:dyDescent="0.3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.75" thickBot="1" x14ac:dyDescent="0.3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.75" thickBot="1" x14ac:dyDescent="0.3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.75" thickBot="1" x14ac:dyDescent="0.3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.75" thickBot="1" x14ac:dyDescent="0.3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.75" thickBot="1" x14ac:dyDescent="0.3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.75" thickBot="1" x14ac:dyDescent="0.3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.75" thickBot="1" x14ac:dyDescent="0.3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.75" thickBot="1" x14ac:dyDescent="0.3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.75" thickBot="1" x14ac:dyDescent="0.3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.75" thickBot="1" x14ac:dyDescent="0.3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.75" thickBot="1" x14ac:dyDescent="0.3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.75" thickBot="1" x14ac:dyDescent="0.3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.75" thickBot="1" x14ac:dyDescent="0.3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.75" thickBot="1" x14ac:dyDescent="0.3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.75" thickBot="1" x14ac:dyDescent="0.3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.75" thickBot="1" x14ac:dyDescent="0.3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.75" thickBot="1" x14ac:dyDescent="0.3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.75" thickBot="1" x14ac:dyDescent="0.3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.75" thickBot="1" x14ac:dyDescent="0.3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.75" thickBot="1" x14ac:dyDescent="0.3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.75" thickBot="1" x14ac:dyDescent="0.3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.75" thickBot="1" x14ac:dyDescent="0.3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.75" thickBot="1" x14ac:dyDescent="0.3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.75" thickBot="1" x14ac:dyDescent="0.3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.75" thickBot="1" x14ac:dyDescent="0.3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.75" thickBot="1" x14ac:dyDescent="0.3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.75" thickBot="1" x14ac:dyDescent="0.3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.75" thickBot="1" x14ac:dyDescent="0.3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.75" thickBot="1" x14ac:dyDescent="0.3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.75" thickBot="1" x14ac:dyDescent="0.3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.75" thickBot="1" x14ac:dyDescent="0.3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.75" thickBot="1" x14ac:dyDescent="0.3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.75" thickBot="1" x14ac:dyDescent="0.3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.75" thickBot="1" x14ac:dyDescent="0.3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.75" thickBot="1" x14ac:dyDescent="0.3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.75" thickBot="1" x14ac:dyDescent="0.3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.75" thickBot="1" x14ac:dyDescent="0.3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.75" thickBot="1" x14ac:dyDescent="0.3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.75" thickBot="1" x14ac:dyDescent="0.3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.75" thickBot="1" x14ac:dyDescent="0.3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.75" thickBot="1" x14ac:dyDescent="0.3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.75" thickBot="1" x14ac:dyDescent="0.3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.75" thickBot="1" x14ac:dyDescent="0.3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.75" thickBot="1" x14ac:dyDescent="0.3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.75" thickBot="1" x14ac:dyDescent="0.3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.75" thickBot="1" x14ac:dyDescent="0.3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.75" thickBot="1" x14ac:dyDescent="0.3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.75" thickBot="1" x14ac:dyDescent="0.3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.75" thickBot="1" x14ac:dyDescent="0.3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.75" thickBot="1" x14ac:dyDescent="0.3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.75" thickBot="1" x14ac:dyDescent="0.3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.75" thickBot="1" x14ac:dyDescent="0.3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.75" thickBot="1" x14ac:dyDescent="0.3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.75" thickBot="1" x14ac:dyDescent="0.3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.75" thickBot="1" x14ac:dyDescent="0.3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.75" thickBot="1" x14ac:dyDescent="0.3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.75" thickBot="1" x14ac:dyDescent="0.3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.75" thickBot="1" x14ac:dyDescent="0.3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.75" thickBot="1" x14ac:dyDescent="0.3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.75" thickBot="1" x14ac:dyDescent="0.3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.75" thickBot="1" x14ac:dyDescent="0.3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.75" thickBot="1" x14ac:dyDescent="0.3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.75" thickBot="1" x14ac:dyDescent="0.3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.75" thickBot="1" x14ac:dyDescent="0.3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.75" thickBot="1" x14ac:dyDescent="0.3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.75" thickBot="1" x14ac:dyDescent="0.3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.75" thickBot="1" x14ac:dyDescent="0.3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.75" thickBot="1" x14ac:dyDescent="0.3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.75" thickBot="1" x14ac:dyDescent="0.3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.75" thickBot="1" x14ac:dyDescent="0.3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.75" thickBot="1" x14ac:dyDescent="0.3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.75" thickBot="1" x14ac:dyDescent="0.3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.75" thickBot="1" x14ac:dyDescent="0.3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.75" thickBot="1" x14ac:dyDescent="0.3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.75" thickBot="1" x14ac:dyDescent="0.3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.75" thickBot="1" x14ac:dyDescent="0.3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.75" thickBot="1" x14ac:dyDescent="0.3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.75" thickBot="1" x14ac:dyDescent="0.3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.75" thickBot="1" x14ac:dyDescent="0.3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.75" thickBot="1" x14ac:dyDescent="0.3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.75" thickBot="1" x14ac:dyDescent="0.3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.75" thickBot="1" x14ac:dyDescent="0.3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.75" thickBot="1" x14ac:dyDescent="0.3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.75" thickBot="1" x14ac:dyDescent="0.3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.75" thickBot="1" x14ac:dyDescent="0.3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.75" thickBot="1" x14ac:dyDescent="0.3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.75" thickBot="1" x14ac:dyDescent="0.3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.75" thickBot="1" x14ac:dyDescent="0.3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.75" thickBot="1" x14ac:dyDescent="0.3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.75" thickBot="1" x14ac:dyDescent="0.3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.75" thickBot="1" x14ac:dyDescent="0.3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.75" thickBot="1" x14ac:dyDescent="0.3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.75" thickBot="1" x14ac:dyDescent="0.3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.75" thickBot="1" x14ac:dyDescent="0.3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.75" thickBot="1" x14ac:dyDescent="0.3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.75" thickBot="1" x14ac:dyDescent="0.3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.75" thickBot="1" x14ac:dyDescent="0.3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.75" thickBot="1" x14ac:dyDescent="0.3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.75" thickBot="1" x14ac:dyDescent="0.3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.75" thickBot="1" x14ac:dyDescent="0.3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.75" thickBot="1" x14ac:dyDescent="0.3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.75" thickBot="1" x14ac:dyDescent="0.3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.75" thickBot="1" x14ac:dyDescent="0.3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.75" thickBot="1" x14ac:dyDescent="0.3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.75" thickBot="1" x14ac:dyDescent="0.3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.75" thickBot="1" x14ac:dyDescent="0.3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.75" thickBot="1" x14ac:dyDescent="0.3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.75" thickBot="1" x14ac:dyDescent="0.3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.75" thickBot="1" x14ac:dyDescent="0.3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.75" thickBot="1" x14ac:dyDescent="0.3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.75" thickBot="1" x14ac:dyDescent="0.3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.75" thickBot="1" x14ac:dyDescent="0.3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.75" thickBot="1" x14ac:dyDescent="0.3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.75" thickBot="1" x14ac:dyDescent="0.3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.75" thickBot="1" x14ac:dyDescent="0.3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.75" thickBot="1" x14ac:dyDescent="0.3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.75" thickBot="1" x14ac:dyDescent="0.3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.75" thickBot="1" x14ac:dyDescent="0.3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.75" thickBot="1" x14ac:dyDescent="0.3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.75" thickBot="1" x14ac:dyDescent="0.3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.75" thickBot="1" x14ac:dyDescent="0.3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.75" thickBot="1" x14ac:dyDescent="0.3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.75" thickBot="1" x14ac:dyDescent="0.3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.75" thickBot="1" x14ac:dyDescent="0.3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.75" thickBot="1" x14ac:dyDescent="0.3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.75" thickBot="1" x14ac:dyDescent="0.3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.75" thickBot="1" x14ac:dyDescent="0.3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.75" thickBot="1" x14ac:dyDescent="0.3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.75" thickBot="1" x14ac:dyDescent="0.3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.75" thickBot="1" x14ac:dyDescent="0.3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.75" thickBot="1" x14ac:dyDescent="0.3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.75" thickBot="1" x14ac:dyDescent="0.3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.75" thickBot="1" x14ac:dyDescent="0.3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.75" thickBot="1" x14ac:dyDescent="0.3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.75" thickBot="1" x14ac:dyDescent="0.3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.75" thickBot="1" x14ac:dyDescent="0.3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.75" thickBot="1" x14ac:dyDescent="0.3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.75" thickBot="1" x14ac:dyDescent="0.3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.75" thickBot="1" x14ac:dyDescent="0.3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.75" thickBot="1" x14ac:dyDescent="0.3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.75" thickBot="1" x14ac:dyDescent="0.3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.75" thickBot="1" x14ac:dyDescent="0.3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.75" thickBot="1" x14ac:dyDescent="0.3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.75" thickBot="1" x14ac:dyDescent="0.3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.75" thickBot="1" x14ac:dyDescent="0.3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.75" thickBot="1" x14ac:dyDescent="0.3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.75" thickBot="1" x14ac:dyDescent="0.3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.75" thickBot="1" x14ac:dyDescent="0.3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.75" thickBot="1" x14ac:dyDescent="0.3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.75" thickBot="1" x14ac:dyDescent="0.3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.75" thickBot="1" x14ac:dyDescent="0.3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.75" thickBot="1" x14ac:dyDescent="0.3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.75" thickBot="1" x14ac:dyDescent="0.3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.75" thickBot="1" x14ac:dyDescent="0.3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.75" thickBot="1" x14ac:dyDescent="0.3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.75" thickBot="1" x14ac:dyDescent="0.3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.75" thickBot="1" x14ac:dyDescent="0.3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.75" thickBot="1" x14ac:dyDescent="0.3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.75" thickBot="1" x14ac:dyDescent="0.3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.75" thickBot="1" x14ac:dyDescent="0.3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.75" thickBot="1" x14ac:dyDescent="0.3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.75" thickBot="1" x14ac:dyDescent="0.3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.75" thickBot="1" x14ac:dyDescent="0.3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.75" thickBot="1" x14ac:dyDescent="0.3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.75" thickBot="1" x14ac:dyDescent="0.3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.75" thickBot="1" x14ac:dyDescent="0.3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.75" thickBot="1" x14ac:dyDescent="0.3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.75" thickBot="1" x14ac:dyDescent="0.3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.75" thickBot="1" x14ac:dyDescent="0.3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.75" thickBot="1" x14ac:dyDescent="0.3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.75" thickBot="1" x14ac:dyDescent="0.3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.75" thickBot="1" x14ac:dyDescent="0.3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.75" thickBot="1" x14ac:dyDescent="0.3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.75" thickBot="1" x14ac:dyDescent="0.3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.75" thickBot="1" x14ac:dyDescent="0.3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.75" thickBot="1" x14ac:dyDescent="0.3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.75" thickBot="1" x14ac:dyDescent="0.3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.75" thickBot="1" x14ac:dyDescent="0.3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.75" thickBot="1" x14ac:dyDescent="0.3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.75" thickBot="1" x14ac:dyDescent="0.3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.75" thickBot="1" x14ac:dyDescent="0.3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.75" thickBot="1" x14ac:dyDescent="0.3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.75" thickBot="1" x14ac:dyDescent="0.3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.75" thickBot="1" x14ac:dyDescent="0.3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.75" thickBot="1" x14ac:dyDescent="0.3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.75" thickBot="1" x14ac:dyDescent="0.3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.75" thickBot="1" x14ac:dyDescent="0.3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.75" thickBot="1" x14ac:dyDescent="0.3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.75" thickBot="1" x14ac:dyDescent="0.3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.75" thickBot="1" x14ac:dyDescent="0.3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.75" thickBot="1" x14ac:dyDescent="0.3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.75" thickBot="1" x14ac:dyDescent="0.3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.75" thickBot="1" x14ac:dyDescent="0.3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.75" thickBot="1" x14ac:dyDescent="0.3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.75" thickBot="1" x14ac:dyDescent="0.3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.75" thickBot="1" x14ac:dyDescent="0.3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.75" thickBot="1" x14ac:dyDescent="0.3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.75" thickBot="1" x14ac:dyDescent="0.3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.75" thickBot="1" x14ac:dyDescent="0.3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.75" thickBot="1" x14ac:dyDescent="0.3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.75" thickBot="1" x14ac:dyDescent="0.3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.75" thickBot="1" x14ac:dyDescent="0.3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.75" thickBot="1" x14ac:dyDescent="0.3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.75" thickBot="1" x14ac:dyDescent="0.3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.75" thickBot="1" x14ac:dyDescent="0.3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.75" thickBot="1" x14ac:dyDescent="0.3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.75" thickBot="1" x14ac:dyDescent="0.3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.75" thickBot="1" x14ac:dyDescent="0.3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.75" thickBot="1" x14ac:dyDescent="0.3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.75" thickBot="1" x14ac:dyDescent="0.3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.75" thickBot="1" x14ac:dyDescent="0.3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.75" thickBot="1" x14ac:dyDescent="0.3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.75" thickBot="1" x14ac:dyDescent="0.3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.75" thickBot="1" x14ac:dyDescent="0.3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.75" thickBot="1" x14ac:dyDescent="0.3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.75" thickBot="1" x14ac:dyDescent="0.3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.75" thickBot="1" x14ac:dyDescent="0.3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.75" thickBot="1" x14ac:dyDescent="0.3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.75" thickBot="1" x14ac:dyDescent="0.3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.75" thickBot="1" x14ac:dyDescent="0.3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.75" thickBot="1" x14ac:dyDescent="0.3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.75" thickBot="1" x14ac:dyDescent="0.3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.75" thickBot="1" x14ac:dyDescent="0.3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.75" thickBot="1" x14ac:dyDescent="0.3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.75" thickBot="1" x14ac:dyDescent="0.3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.75" thickBot="1" x14ac:dyDescent="0.3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.75" thickBot="1" x14ac:dyDescent="0.3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.75" thickBot="1" x14ac:dyDescent="0.3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.75" thickBot="1" x14ac:dyDescent="0.3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.75" thickBot="1" x14ac:dyDescent="0.3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.75" thickBot="1" x14ac:dyDescent="0.3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.75" thickBot="1" x14ac:dyDescent="0.3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.75" thickBot="1" x14ac:dyDescent="0.3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.75" thickBot="1" x14ac:dyDescent="0.3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.75" thickBot="1" x14ac:dyDescent="0.3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.75" thickBot="1" x14ac:dyDescent="0.3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.75" thickBot="1" x14ac:dyDescent="0.3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.75" thickBot="1" x14ac:dyDescent="0.3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.75" thickBot="1" x14ac:dyDescent="0.3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.75" thickBot="1" x14ac:dyDescent="0.3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.75" thickBot="1" x14ac:dyDescent="0.3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.75" thickBot="1" x14ac:dyDescent="0.3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.75" thickBot="1" x14ac:dyDescent="0.3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.75" thickBot="1" x14ac:dyDescent="0.3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.75" thickBot="1" x14ac:dyDescent="0.3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.75" thickBot="1" x14ac:dyDescent="0.3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.75" thickBot="1" x14ac:dyDescent="0.3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.75" thickBot="1" x14ac:dyDescent="0.3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.75" thickBot="1" x14ac:dyDescent="0.3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.75" thickBot="1" x14ac:dyDescent="0.3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.75" thickBot="1" x14ac:dyDescent="0.3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.75" thickBot="1" x14ac:dyDescent="0.3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.75" thickBot="1" x14ac:dyDescent="0.3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.75" thickBot="1" x14ac:dyDescent="0.3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.75" thickBot="1" x14ac:dyDescent="0.3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.75" thickBot="1" x14ac:dyDescent="0.3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.75" thickBot="1" x14ac:dyDescent="0.3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.75" thickBot="1" x14ac:dyDescent="0.3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.75" thickBot="1" x14ac:dyDescent="0.3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.75" thickBot="1" x14ac:dyDescent="0.3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.75" thickBot="1" x14ac:dyDescent="0.3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.75" thickBot="1" x14ac:dyDescent="0.3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.75" thickBot="1" x14ac:dyDescent="0.3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.75" thickBot="1" x14ac:dyDescent="0.3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.75" thickBot="1" x14ac:dyDescent="0.3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.75" thickBot="1" x14ac:dyDescent="0.3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.75" thickBot="1" x14ac:dyDescent="0.3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.75" thickBot="1" x14ac:dyDescent="0.3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.75" thickBot="1" x14ac:dyDescent="0.3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.75" thickBot="1" x14ac:dyDescent="0.3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.75" thickBot="1" x14ac:dyDescent="0.3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.75" thickBot="1" x14ac:dyDescent="0.3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.75" thickBot="1" x14ac:dyDescent="0.3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.75" thickBot="1" x14ac:dyDescent="0.3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.75" thickBot="1" x14ac:dyDescent="0.3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.75" thickBot="1" x14ac:dyDescent="0.3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.75" thickBot="1" x14ac:dyDescent="0.3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.75" thickBot="1" x14ac:dyDescent="0.3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.75" thickBot="1" x14ac:dyDescent="0.3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.75" thickBot="1" x14ac:dyDescent="0.3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.75" thickBot="1" x14ac:dyDescent="0.3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.75" thickBot="1" x14ac:dyDescent="0.3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.75" thickBot="1" x14ac:dyDescent="0.3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.75" thickBot="1" x14ac:dyDescent="0.3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.75" thickBot="1" x14ac:dyDescent="0.3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.75" thickBot="1" x14ac:dyDescent="0.3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.75" thickBot="1" x14ac:dyDescent="0.3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.75" thickBot="1" x14ac:dyDescent="0.3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.75" thickBot="1" x14ac:dyDescent="0.3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.75" thickBot="1" x14ac:dyDescent="0.3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.75" thickBot="1" x14ac:dyDescent="0.3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.75" thickBot="1" x14ac:dyDescent="0.3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.75" thickBot="1" x14ac:dyDescent="0.3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.75" thickBot="1" x14ac:dyDescent="0.3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.75" thickBot="1" x14ac:dyDescent="0.3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.75" thickBot="1" x14ac:dyDescent="0.3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.75" thickBot="1" x14ac:dyDescent="0.3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.75" thickBot="1" x14ac:dyDescent="0.3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.75" thickBot="1" x14ac:dyDescent="0.3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.75" thickBot="1" x14ac:dyDescent="0.3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.75" thickBot="1" x14ac:dyDescent="0.3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.75" thickBot="1" x14ac:dyDescent="0.3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.75" thickBot="1" x14ac:dyDescent="0.3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.75" thickBot="1" x14ac:dyDescent="0.3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.75" thickBot="1" x14ac:dyDescent="0.3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.75" thickBot="1" x14ac:dyDescent="0.3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.75" thickBot="1" x14ac:dyDescent="0.3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.75" thickBot="1" x14ac:dyDescent="0.3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.75" thickBot="1" x14ac:dyDescent="0.3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.75" thickBot="1" x14ac:dyDescent="0.3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.75" thickBot="1" x14ac:dyDescent="0.3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.75" thickBot="1" x14ac:dyDescent="0.3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.75" thickBot="1" x14ac:dyDescent="0.3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.75" thickBot="1" x14ac:dyDescent="0.3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.75" thickBot="1" x14ac:dyDescent="0.3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.75" thickBot="1" x14ac:dyDescent="0.3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.75" thickBot="1" x14ac:dyDescent="0.3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.75" thickBot="1" x14ac:dyDescent="0.3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.75" thickBot="1" x14ac:dyDescent="0.3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.75" thickBot="1" x14ac:dyDescent="0.3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.75" thickBot="1" x14ac:dyDescent="0.3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.75" thickBot="1" x14ac:dyDescent="0.3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.75" thickBot="1" x14ac:dyDescent="0.3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.75" thickBot="1" x14ac:dyDescent="0.3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.75" thickBot="1" x14ac:dyDescent="0.3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.75" thickBot="1" x14ac:dyDescent="0.3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.75" thickBot="1" x14ac:dyDescent="0.3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.75" thickBot="1" x14ac:dyDescent="0.3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.75" thickBot="1" x14ac:dyDescent="0.3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.75" thickBot="1" x14ac:dyDescent="0.3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.75" thickBot="1" x14ac:dyDescent="0.3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.75" thickBot="1" x14ac:dyDescent="0.3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.75" thickBot="1" x14ac:dyDescent="0.3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.75" thickBot="1" x14ac:dyDescent="0.3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.75" thickBot="1" x14ac:dyDescent="0.3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.75" thickBot="1" x14ac:dyDescent="0.3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.75" thickBot="1" x14ac:dyDescent="0.3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.75" thickBot="1" x14ac:dyDescent="0.3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.75" thickBot="1" x14ac:dyDescent="0.3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.75" thickBot="1" x14ac:dyDescent="0.3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.75" thickBot="1" x14ac:dyDescent="0.3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.75" thickBot="1" x14ac:dyDescent="0.3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.75" thickBot="1" x14ac:dyDescent="0.3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.75" thickBot="1" x14ac:dyDescent="0.3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.75" thickBot="1" x14ac:dyDescent="0.3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.75" thickBot="1" x14ac:dyDescent="0.3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.75" thickBot="1" x14ac:dyDescent="0.3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.75" thickBot="1" x14ac:dyDescent="0.3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.75" thickBot="1" x14ac:dyDescent="0.3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.75" thickBot="1" x14ac:dyDescent="0.3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.75" thickBot="1" x14ac:dyDescent="0.3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.75" thickBot="1" x14ac:dyDescent="0.3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.75" thickBot="1" x14ac:dyDescent="0.3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.75" thickBot="1" x14ac:dyDescent="0.3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.75" thickBot="1" x14ac:dyDescent="0.3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.75" thickBot="1" x14ac:dyDescent="0.3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.75" thickBot="1" x14ac:dyDescent="0.3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.75" thickBot="1" x14ac:dyDescent="0.3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.75" thickBot="1" x14ac:dyDescent="0.3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.75" thickBot="1" x14ac:dyDescent="0.3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.75" thickBot="1" x14ac:dyDescent="0.3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.75" thickBot="1" x14ac:dyDescent="0.3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.75" thickBot="1" x14ac:dyDescent="0.3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.75" thickBot="1" x14ac:dyDescent="0.3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.75" thickBot="1" x14ac:dyDescent="0.3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.75" thickBot="1" x14ac:dyDescent="0.3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.75" thickBot="1" x14ac:dyDescent="0.3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.75" thickBot="1" x14ac:dyDescent="0.3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.75" thickBot="1" x14ac:dyDescent="0.3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.75" thickBot="1" x14ac:dyDescent="0.3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.75" thickBot="1" x14ac:dyDescent="0.3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.75" thickBot="1" x14ac:dyDescent="0.3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.75" thickBot="1" x14ac:dyDescent="0.3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.75" thickBot="1" x14ac:dyDescent="0.3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.75" thickBot="1" x14ac:dyDescent="0.3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.75" thickBot="1" x14ac:dyDescent="0.3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.75" thickBot="1" x14ac:dyDescent="0.3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.75" thickBot="1" x14ac:dyDescent="0.3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.75" thickBot="1" x14ac:dyDescent="0.3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.75" thickBot="1" x14ac:dyDescent="0.3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.75" thickBot="1" x14ac:dyDescent="0.3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.75" thickBot="1" x14ac:dyDescent="0.3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.75" thickBot="1" x14ac:dyDescent="0.3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.75" thickBot="1" x14ac:dyDescent="0.3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.75" thickBot="1" x14ac:dyDescent="0.3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.75" thickBot="1" x14ac:dyDescent="0.3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.75" thickBot="1" x14ac:dyDescent="0.3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.75" thickBot="1" x14ac:dyDescent="0.3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.75" thickBot="1" x14ac:dyDescent="0.3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.75" thickBot="1" x14ac:dyDescent="0.3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.75" thickBot="1" x14ac:dyDescent="0.3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.75" thickBot="1" x14ac:dyDescent="0.3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.75" thickBot="1" x14ac:dyDescent="0.3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.75" thickBot="1" x14ac:dyDescent="0.3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.75" thickBot="1" x14ac:dyDescent="0.3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.75" thickBot="1" x14ac:dyDescent="0.3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.75" thickBot="1" x14ac:dyDescent="0.3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.75" thickBot="1" x14ac:dyDescent="0.3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.75" thickBot="1" x14ac:dyDescent="0.3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.75" thickBot="1" x14ac:dyDescent="0.3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.75" thickBot="1" x14ac:dyDescent="0.3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.75" thickBot="1" x14ac:dyDescent="0.3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.75" thickBot="1" x14ac:dyDescent="0.3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.75" thickBot="1" x14ac:dyDescent="0.3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.75" thickBot="1" x14ac:dyDescent="0.3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.75" thickBot="1" x14ac:dyDescent="0.3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.75" thickBot="1" x14ac:dyDescent="0.3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.75" thickBot="1" x14ac:dyDescent="0.3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.75" thickBot="1" x14ac:dyDescent="0.3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.75" thickBot="1" x14ac:dyDescent="0.3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.75" thickBot="1" x14ac:dyDescent="0.3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.75" thickBot="1" x14ac:dyDescent="0.3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.75" thickBot="1" x14ac:dyDescent="0.3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.75" thickBot="1" x14ac:dyDescent="0.3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.75" thickBot="1" x14ac:dyDescent="0.3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.75" thickBot="1" x14ac:dyDescent="0.3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.75" thickBot="1" x14ac:dyDescent="0.3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.75" thickBot="1" x14ac:dyDescent="0.3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.75" thickBot="1" x14ac:dyDescent="0.3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.75" thickBot="1" x14ac:dyDescent="0.3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.75" thickBot="1" x14ac:dyDescent="0.3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.75" thickBot="1" x14ac:dyDescent="0.3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.75" thickBot="1" x14ac:dyDescent="0.3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.75" thickBot="1" x14ac:dyDescent="0.3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.75" thickBot="1" x14ac:dyDescent="0.3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.75" thickBot="1" x14ac:dyDescent="0.3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3796</v>
      </c>
    </row>
    <row r="3209" spans="1:5" ht="15.75" thickBot="1" x14ac:dyDescent="0.3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.75" thickBot="1" x14ac:dyDescent="0.3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.75" thickBot="1" x14ac:dyDescent="0.3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.75" thickBot="1" x14ac:dyDescent="0.3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.75" thickBot="1" x14ac:dyDescent="0.3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.75" thickBot="1" x14ac:dyDescent="0.3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.75" thickBot="1" x14ac:dyDescent="0.3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.75" thickBot="1" x14ac:dyDescent="0.3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.75" thickBot="1" x14ac:dyDescent="0.3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.75" thickBot="1" x14ac:dyDescent="0.3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.75" thickBot="1" x14ac:dyDescent="0.3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.75" thickBot="1" x14ac:dyDescent="0.3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.75" thickBot="1" x14ac:dyDescent="0.3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.75" thickBot="1" x14ac:dyDescent="0.3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.75" thickBot="1" x14ac:dyDescent="0.3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.75" thickBot="1" x14ac:dyDescent="0.3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.75" thickBot="1" x14ac:dyDescent="0.3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.75" thickBot="1" x14ac:dyDescent="0.3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.75" thickBot="1" x14ac:dyDescent="0.3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.75" thickBot="1" x14ac:dyDescent="0.3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.75" thickBot="1" x14ac:dyDescent="0.3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.75" thickBot="1" x14ac:dyDescent="0.3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.75" thickBot="1" x14ac:dyDescent="0.3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.75" thickBot="1" x14ac:dyDescent="0.3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.75" thickBot="1" x14ac:dyDescent="0.3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.75" thickBot="1" x14ac:dyDescent="0.3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.75" thickBot="1" x14ac:dyDescent="0.3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.75" thickBot="1" x14ac:dyDescent="0.3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.75" thickBot="1" x14ac:dyDescent="0.3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.75" thickBot="1" x14ac:dyDescent="0.3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.75" thickBot="1" x14ac:dyDescent="0.3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.75" thickBot="1" x14ac:dyDescent="0.3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.75" thickBot="1" x14ac:dyDescent="0.3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.75" thickBot="1" x14ac:dyDescent="0.3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.75" thickBot="1" x14ac:dyDescent="0.3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3797</v>
      </c>
    </row>
    <row r="3244" spans="1:5" ht="15.75" thickBot="1" x14ac:dyDescent="0.3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.75" thickBot="1" x14ac:dyDescent="0.3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.75" thickBot="1" x14ac:dyDescent="0.3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.75" thickBot="1" x14ac:dyDescent="0.3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.75" thickBot="1" x14ac:dyDescent="0.3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.75" thickBot="1" x14ac:dyDescent="0.3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.75" thickBot="1" x14ac:dyDescent="0.3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.75" thickBot="1" x14ac:dyDescent="0.3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.75" thickBot="1" x14ac:dyDescent="0.3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.75" thickBot="1" x14ac:dyDescent="0.3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.75" thickBot="1" x14ac:dyDescent="0.3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.75" thickBot="1" x14ac:dyDescent="0.3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.75" thickBot="1" x14ac:dyDescent="0.3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.75" thickBot="1" x14ac:dyDescent="0.3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.75" thickBot="1" x14ac:dyDescent="0.3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.75" thickBot="1" x14ac:dyDescent="0.3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.75" thickBot="1" x14ac:dyDescent="0.3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.75" thickBot="1" x14ac:dyDescent="0.3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.75" thickBot="1" x14ac:dyDescent="0.3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.75" thickBot="1" x14ac:dyDescent="0.3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.75" thickBot="1" x14ac:dyDescent="0.3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.75" thickBot="1" x14ac:dyDescent="0.3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.75" thickBot="1" x14ac:dyDescent="0.3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.75" thickBot="1" x14ac:dyDescent="0.3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.75" thickBot="1" x14ac:dyDescent="0.3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.75" thickBot="1" x14ac:dyDescent="0.3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.75" thickBot="1" x14ac:dyDescent="0.3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.75" thickBot="1" x14ac:dyDescent="0.3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.75" thickBot="1" x14ac:dyDescent="0.3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.75" thickBot="1" x14ac:dyDescent="0.3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.75" thickBot="1" x14ac:dyDescent="0.3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.75" thickBot="1" x14ac:dyDescent="0.3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.75" thickBot="1" x14ac:dyDescent="0.3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.75" thickBot="1" x14ac:dyDescent="0.3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.75" thickBot="1" x14ac:dyDescent="0.3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.75" thickBot="1" x14ac:dyDescent="0.3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.75" thickBot="1" x14ac:dyDescent="0.3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.75" thickBot="1" x14ac:dyDescent="0.3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.75" thickBot="1" x14ac:dyDescent="0.3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.75" thickBot="1" x14ac:dyDescent="0.3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.75" thickBot="1" x14ac:dyDescent="0.3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.75" thickBot="1" x14ac:dyDescent="0.3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.75" thickBot="1" x14ac:dyDescent="0.3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.75" thickBot="1" x14ac:dyDescent="0.3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.75" thickBot="1" x14ac:dyDescent="0.3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.75" thickBot="1" x14ac:dyDescent="0.3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.75" thickBot="1" x14ac:dyDescent="0.3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.75" thickBot="1" x14ac:dyDescent="0.3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.75" thickBot="1" x14ac:dyDescent="0.3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.75" thickBot="1" x14ac:dyDescent="0.3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.75" thickBot="1" x14ac:dyDescent="0.3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.75" thickBot="1" x14ac:dyDescent="0.3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.75" thickBot="1" x14ac:dyDescent="0.3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.75" thickBot="1" x14ac:dyDescent="0.3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.75" thickBot="1" x14ac:dyDescent="0.3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.75" thickBot="1" x14ac:dyDescent="0.3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.75" thickBot="1" x14ac:dyDescent="0.3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.75" thickBot="1" x14ac:dyDescent="0.3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.75" thickBot="1" x14ac:dyDescent="0.3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.75" thickBot="1" x14ac:dyDescent="0.3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.75" thickBot="1" x14ac:dyDescent="0.3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.75" thickBot="1" x14ac:dyDescent="0.3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3798</v>
      </c>
    </row>
    <row r="3306" spans="1:5" ht="15.75" thickBot="1" x14ac:dyDescent="0.3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.75" thickBot="1" x14ac:dyDescent="0.3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.75" thickBot="1" x14ac:dyDescent="0.3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.75" thickBot="1" x14ac:dyDescent="0.3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.75" thickBot="1" x14ac:dyDescent="0.3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.75" thickBot="1" x14ac:dyDescent="0.3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.75" thickBot="1" x14ac:dyDescent="0.3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.75" thickBot="1" x14ac:dyDescent="0.3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.75" thickBot="1" x14ac:dyDescent="0.3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.75" thickBot="1" x14ac:dyDescent="0.3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.75" thickBot="1" x14ac:dyDescent="0.3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.75" thickBot="1" x14ac:dyDescent="0.3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.75" thickBot="1" x14ac:dyDescent="0.3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.75" thickBot="1" x14ac:dyDescent="0.3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.75" thickBot="1" x14ac:dyDescent="0.3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.75" thickBot="1" x14ac:dyDescent="0.3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.75" thickBot="1" x14ac:dyDescent="0.3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.75" thickBot="1" x14ac:dyDescent="0.3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.75" thickBot="1" x14ac:dyDescent="0.3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.75" thickBot="1" x14ac:dyDescent="0.3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.75" thickBot="1" x14ac:dyDescent="0.3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.75" thickBot="1" x14ac:dyDescent="0.3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.75" thickBot="1" x14ac:dyDescent="0.3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.75" thickBot="1" x14ac:dyDescent="0.3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.75" thickBot="1" x14ac:dyDescent="0.3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.75" thickBot="1" x14ac:dyDescent="0.3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.75" thickBot="1" x14ac:dyDescent="0.3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.75" thickBot="1" x14ac:dyDescent="0.3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.75" thickBot="1" x14ac:dyDescent="0.3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.75" thickBot="1" x14ac:dyDescent="0.3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.75" thickBot="1" x14ac:dyDescent="0.3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.75" thickBot="1" x14ac:dyDescent="0.3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.75" thickBot="1" x14ac:dyDescent="0.3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.75" thickBot="1" x14ac:dyDescent="0.3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.75" thickBot="1" x14ac:dyDescent="0.3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.75" thickBot="1" x14ac:dyDescent="0.3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.75" thickBot="1" x14ac:dyDescent="0.3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.75" thickBot="1" x14ac:dyDescent="0.3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.75" thickBot="1" x14ac:dyDescent="0.3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.75" thickBot="1" x14ac:dyDescent="0.3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.75" thickBot="1" x14ac:dyDescent="0.3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.75" thickBot="1" x14ac:dyDescent="0.3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.75" thickBot="1" x14ac:dyDescent="0.3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.75" thickBot="1" x14ac:dyDescent="0.3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.75" thickBot="1" x14ac:dyDescent="0.3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.75" thickBot="1" x14ac:dyDescent="0.3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.75" thickBot="1" x14ac:dyDescent="0.3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.75" thickBot="1" x14ac:dyDescent="0.3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.75" thickBot="1" x14ac:dyDescent="0.3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.75" thickBot="1" x14ac:dyDescent="0.3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.75" thickBot="1" x14ac:dyDescent="0.3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.75" thickBot="1" x14ac:dyDescent="0.3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.75" thickBot="1" x14ac:dyDescent="0.3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.75" thickBot="1" x14ac:dyDescent="0.3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.75" thickBot="1" x14ac:dyDescent="0.3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.75" thickBot="1" x14ac:dyDescent="0.3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.75" thickBot="1" x14ac:dyDescent="0.3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.75" thickBot="1" x14ac:dyDescent="0.3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.75" thickBot="1" x14ac:dyDescent="0.3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.75" thickBot="1" x14ac:dyDescent="0.3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.75" thickBot="1" x14ac:dyDescent="0.3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.75" thickBot="1" x14ac:dyDescent="0.3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.75" thickBot="1" x14ac:dyDescent="0.3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.75" thickBot="1" x14ac:dyDescent="0.3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.75" thickBot="1" x14ac:dyDescent="0.3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.75" thickBot="1" x14ac:dyDescent="0.3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.75" thickBot="1" x14ac:dyDescent="0.3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.75" thickBot="1" x14ac:dyDescent="0.3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.75" thickBot="1" x14ac:dyDescent="0.3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.75" thickBot="1" x14ac:dyDescent="0.3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.75" thickBot="1" x14ac:dyDescent="0.3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.75" thickBot="1" x14ac:dyDescent="0.3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.75" thickBot="1" x14ac:dyDescent="0.3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.75" thickBot="1" x14ac:dyDescent="0.3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.75" thickBot="1" x14ac:dyDescent="0.3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.75" thickBot="1" x14ac:dyDescent="0.3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.75" thickBot="1" x14ac:dyDescent="0.3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.75" thickBot="1" x14ac:dyDescent="0.3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.75" thickBot="1" x14ac:dyDescent="0.3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.75" thickBot="1" x14ac:dyDescent="0.3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.75" thickBot="1" x14ac:dyDescent="0.3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.75" thickBot="1" x14ac:dyDescent="0.3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.75" thickBot="1" x14ac:dyDescent="0.3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.75" thickBot="1" x14ac:dyDescent="0.3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.75" thickBot="1" x14ac:dyDescent="0.3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.75" thickBot="1" x14ac:dyDescent="0.3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.75" thickBot="1" x14ac:dyDescent="0.3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.75" thickBot="1" x14ac:dyDescent="0.3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.75" thickBot="1" x14ac:dyDescent="0.3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.75" thickBot="1" x14ac:dyDescent="0.3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.75" thickBot="1" x14ac:dyDescent="0.3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.75" thickBot="1" x14ac:dyDescent="0.3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.75" thickBot="1" x14ac:dyDescent="0.3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.75" thickBot="1" x14ac:dyDescent="0.3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.75" thickBot="1" x14ac:dyDescent="0.3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.75" thickBot="1" x14ac:dyDescent="0.3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.75" thickBot="1" x14ac:dyDescent="0.3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.75" thickBot="1" x14ac:dyDescent="0.3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.75" thickBot="1" x14ac:dyDescent="0.3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.75" thickBot="1" x14ac:dyDescent="0.3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.75" thickBot="1" x14ac:dyDescent="0.3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.75" thickBot="1" x14ac:dyDescent="0.3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.75" thickBot="1" x14ac:dyDescent="0.3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.75" thickBot="1" x14ac:dyDescent="0.3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.75" thickBot="1" x14ac:dyDescent="0.3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.75" thickBot="1" x14ac:dyDescent="0.3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.75" thickBot="1" x14ac:dyDescent="0.3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.75" thickBot="1" x14ac:dyDescent="0.3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.75" thickBot="1" x14ac:dyDescent="0.3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.75" thickBot="1" x14ac:dyDescent="0.3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.75" thickBot="1" x14ac:dyDescent="0.3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.75" thickBot="1" x14ac:dyDescent="0.3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.75" thickBot="1" x14ac:dyDescent="0.3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.75" thickBot="1" x14ac:dyDescent="0.3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.75" thickBot="1" x14ac:dyDescent="0.3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.75" thickBot="1" x14ac:dyDescent="0.3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.75" thickBot="1" x14ac:dyDescent="0.3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.75" thickBot="1" x14ac:dyDescent="0.3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.75" thickBot="1" x14ac:dyDescent="0.3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.75" thickBot="1" x14ac:dyDescent="0.3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.75" thickBot="1" x14ac:dyDescent="0.3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.75" thickBot="1" x14ac:dyDescent="0.3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.75" thickBot="1" x14ac:dyDescent="0.3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.75" thickBot="1" x14ac:dyDescent="0.3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.75" thickBot="1" x14ac:dyDescent="0.3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.75" thickBot="1" x14ac:dyDescent="0.3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.75" thickBot="1" x14ac:dyDescent="0.3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.75" thickBot="1" x14ac:dyDescent="0.3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.75" thickBot="1" x14ac:dyDescent="0.3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.75" thickBot="1" x14ac:dyDescent="0.3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.75" thickBot="1" x14ac:dyDescent="0.3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.75" thickBot="1" x14ac:dyDescent="0.3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.75" thickBot="1" x14ac:dyDescent="0.3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.75" thickBot="1" x14ac:dyDescent="0.3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.75" thickBot="1" x14ac:dyDescent="0.3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.75" thickBot="1" x14ac:dyDescent="0.3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.75" thickBot="1" x14ac:dyDescent="0.3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.75" thickBot="1" x14ac:dyDescent="0.3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.75" thickBot="1" x14ac:dyDescent="0.3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.75" thickBot="1" x14ac:dyDescent="0.3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.75" thickBot="1" x14ac:dyDescent="0.3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.75" thickBot="1" x14ac:dyDescent="0.3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.75" thickBot="1" x14ac:dyDescent="0.3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.75" thickBot="1" x14ac:dyDescent="0.3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.75" thickBot="1" x14ac:dyDescent="0.3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.75" thickBot="1" x14ac:dyDescent="0.3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.75" thickBot="1" x14ac:dyDescent="0.3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.75" thickBot="1" x14ac:dyDescent="0.3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.75" thickBot="1" x14ac:dyDescent="0.3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.75" thickBot="1" x14ac:dyDescent="0.3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.75" thickBot="1" x14ac:dyDescent="0.3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.75" thickBot="1" x14ac:dyDescent="0.3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.75" thickBot="1" x14ac:dyDescent="0.3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.75" thickBot="1" x14ac:dyDescent="0.3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.75" thickBot="1" x14ac:dyDescent="0.3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.75" thickBot="1" x14ac:dyDescent="0.3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.75" thickBot="1" x14ac:dyDescent="0.3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.75" thickBot="1" x14ac:dyDescent="0.3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.75" thickBot="1" x14ac:dyDescent="0.3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.75" thickBot="1" x14ac:dyDescent="0.3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.75" thickBot="1" x14ac:dyDescent="0.3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.75" thickBot="1" x14ac:dyDescent="0.3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.75" thickBot="1" x14ac:dyDescent="0.3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.75" thickBot="1" x14ac:dyDescent="0.3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.75" thickBot="1" x14ac:dyDescent="0.3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.75" thickBot="1" x14ac:dyDescent="0.3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.75" thickBot="1" x14ac:dyDescent="0.3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.75" thickBot="1" x14ac:dyDescent="0.3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.75" thickBot="1" x14ac:dyDescent="0.3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.75" thickBot="1" x14ac:dyDescent="0.3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.75" thickBot="1" x14ac:dyDescent="0.3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.75" thickBot="1" x14ac:dyDescent="0.3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.75" thickBot="1" x14ac:dyDescent="0.3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.75" thickBot="1" x14ac:dyDescent="0.3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.75" thickBot="1" x14ac:dyDescent="0.3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.75" thickBot="1" x14ac:dyDescent="0.3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.75" thickBot="1" x14ac:dyDescent="0.3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1" hidden="1" customWidth="1"/>
    <col min="2" max="2" width="7.140625" style="121" hidden="1" customWidth="1"/>
    <col min="3" max="3" width="69.5703125" style="121" hidden="1" customWidth="1"/>
    <col min="4" max="5" width="7" style="121" hidden="1" customWidth="1"/>
    <col min="6" max="6" width="29" style="121" bestFit="1" customWidth="1"/>
    <col min="7" max="7" width="13.5703125" style="121" bestFit="1" customWidth="1"/>
    <col min="8" max="8" width="78.85546875" style="121" bestFit="1" customWidth="1"/>
    <col min="9" max="16384" width="9.140625" style="121"/>
  </cols>
  <sheetData>
    <row r="1" spans="1:8" ht="15.75" thickBot="1" x14ac:dyDescent="0.3">
      <c r="A1" s="119" t="s">
        <v>169</v>
      </c>
      <c r="B1" s="116" t="s">
        <v>3786</v>
      </c>
      <c r="C1" s="116" t="s">
        <v>177</v>
      </c>
      <c r="D1" s="116" t="s">
        <v>3787</v>
      </c>
      <c r="E1" s="116" t="s">
        <v>3788</v>
      </c>
      <c r="F1" s="119" t="s">
        <v>169</v>
      </c>
      <c r="G1" s="116" t="s">
        <v>3790</v>
      </c>
      <c r="H1" s="116" t="s">
        <v>177</v>
      </c>
    </row>
    <row r="2" spans="1:8" ht="15.75" thickBot="1" x14ac:dyDescent="0.3">
      <c r="A2" s="118" t="s">
        <v>3683</v>
      </c>
      <c r="B2" s="120">
        <v>2</v>
      </c>
      <c r="C2" s="120" t="s">
        <v>65</v>
      </c>
      <c r="D2" s="121">
        <v>1</v>
      </c>
      <c r="E2" s="121" t="str">
        <f>IF(A2=$F$2,B2,"")</f>
        <v/>
      </c>
      <c r="F2" s="121" t="str">
        <f>IF(Identificação!$B$5=0,"",Identificação!$B$5)</f>
        <v>Obras e Serviços de Engenharia</v>
      </c>
      <c r="G2" s="121">
        <f>IFERROR(SMALL($E$2:$E$250,D2),"")</f>
        <v>7</v>
      </c>
      <c r="H2" s="121" t="str">
        <f>IFERROR(VLOOKUP(G2,base!$C$2:$D$133,2,FALSE),"")</f>
        <v>serviços de engenharia/obras: resíduos sólidos</v>
      </c>
    </row>
    <row r="3" spans="1:8" ht="15.75" thickBot="1" x14ac:dyDescent="0.3">
      <c r="A3" s="118" t="s">
        <v>3684</v>
      </c>
      <c r="B3" s="120">
        <v>2</v>
      </c>
      <c r="C3" s="120" t="s">
        <v>65</v>
      </c>
      <c r="D3" s="121">
        <v>2</v>
      </c>
      <c r="E3" s="121" t="str">
        <f t="shared" ref="E3:E66" si="0">IF(A3=$F$2,B3,"")</f>
        <v/>
      </c>
      <c r="G3" s="121">
        <f t="shared" ref="G3:G66" si="1">IFERROR(SMALL($E$2:$E$250,D3),"")</f>
        <v>8</v>
      </c>
      <c r="H3" s="121" t="str">
        <f>IFERROR(VLOOKUP(G3,base!$C$2:$D$133,2,FALSE),"")</f>
        <v>serviços de engenharia/obras: edificações</v>
      </c>
    </row>
    <row r="4" spans="1:8" ht="15.75" thickBot="1" x14ac:dyDescent="0.3">
      <c r="A4" s="118" t="s">
        <v>3684</v>
      </c>
      <c r="B4" s="120">
        <v>3</v>
      </c>
      <c r="C4" s="120" t="s">
        <v>142</v>
      </c>
      <c r="D4" s="121">
        <v>3</v>
      </c>
      <c r="E4" s="121" t="str">
        <f t="shared" si="0"/>
        <v/>
      </c>
      <c r="G4" s="121">
        <f t="shared" si="1"/>
        <v>9</v>
      </c>
      <c r="H4" s="121" t="str">
        <f>IFERROR(VLOOKUP(G4,base!$C$2:$D$133,2,FALSE),"")</f>
        <v>serviços de engenharia/obras: rodovias, ferrovias e aeroportos</v>
      </c>
    </row>
    <row r="5" spans="1:8" ht="15.75" thickBot="1" x14ac:dyDescent="0.3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10</v>
      </c>
      <c r="H5" s="121" t="str">
        <f>IFERROR(VLOOKUP(G5,base!$C$2:$D$133,2,FALSE),"")</f>
        <v>serviços de engenharia/obras: obras-de-arte-especiais</v>
      </c>
    </row>
    <row r="6" spans="1:8" ht="15.75" thickBot="1" x14ac:dyDescent="0.3">
      <c r="A6" s="118" t="s">
        <v>170</v>
      </c>
      <c r="B6" s="120">
        <v>7</v>
      </c>
      <c r="C6" s="120" t="s">
        <v>123</v>
      </c>
      <c r="D6" s="121">
        <v>5</v>
      </c>
      <c r="E6" s="121">
        <f t="shared" si="0"/>
        <v>7</v>
      </c>
      <c r="G6" s="121">
        <f t="shared" si="1"/>
        <v>11</v>
      </c>
      <c r="H6" s="121" t="str">
        <f>IFERROR(VLOOKUP(G6,base!$C$2:$D$133,2,FALSE),"")</f>
        <v>serviços de engenharia/obras: urbanização</v>
      </c>
    </row>
    <row r="7" spans="1:8" ht="15.75" thickBot="1" x14ac:dyDescent="0.3">
      <c r="A7" s="118" t="s">
        <v>170</v>
      </c>
      <c r="B7" s="120">
        <v>8</v>
      </c>
      <c r="C7" s="120" t="s">
        <v>118</v>
      </c>
      <c r="D7" s="121">
        <v>6</v>
      </c>
      <c r="E7" s="121">
        <f t="shared" si="0"/>
        <v>8</v>
      </c>
      <c r="G7" s="121">
        <f t="shared" si="1"/>
        <v>12</v>
      </c>
      <c r="H7" s="121" t="str">
        <f>IFERROR(VLOOKUP(G7,base!$C$2:$D$133,2,FALSE),"")</f>
        <v>serviços de engenharia/obras: infraestrutura de energia</v>
      </c>
    </row>
    <row r="8" spans="1:8" ht="15.75" thickBot="1" x14ac:dyDescent="0.3">
      <c r="A8" s="118" t="s">
        <v>170</v>
      </c>
      <c r="B8" s="120">
        <v>9</v>
      </c>
      <c r="C8" s="120" t="s">
        <v>124</v>
      </c>
      <c r="D8" s="121">
        <v>7</v>
      </c>
      <c r="E8" s="121">
        <f t="shared" si="0"/>
        <v>9</v>
      </c>
      <c r="G8" s="121">
        <f t="shared" si="1"/>
        <v>13</v>
      </c>
      <c r="H8" s="121" t="str">
        <f>IFERROR(VLOOKUP(G8,base!$C$2:$D$133,2,FALSE),"")</f>
        <v>serviços de engenharia/obras: saneamento</v>
      </c>
    </row>
    <row r="9" spans="1:8" ht="15.75" thickBot="1" x14ac:dyDescent="0.3">
      <c r="A9" s="118" t="s">
        <v>170</v>
      </c>
      <c r="B9" s="120">
        <v>10</v>
      </c>
      <c r="C9" s="120" t="s">
        <v>122</v>
      </c>
      <c r="D9" s="121">
        <v>8</v>
      </c>
      <c r="E9" s="121">
        <f t="shared" si="0"/>
        <v>10</v>
      </c>
      <c r="G9" s="121">
        <f t="shared" si="1"/>
        <v>14</v>
      </c>
      <c r="H9" s="121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8" t="s">
        <v>170</v>
      </c>
      <c r="B10" s="120">
        <v>11</v>
      </c>
      <c r="C10" s="120" t="s">
        <v>128</v>
      </c>
      <c r="D10" s="121">
        <v>9</v>
      </c>
      <c r="E10" s="121">
        <f t="shared" si="0"/>
        <v>11</v>
      </c>
      <c r="G10" s="121">
        <f t="shared" si="1"/>
        <v>15</v>
      </c>
      <c r="H10" s="121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8" t="s">
        <v>170</v>
      </c>
      <c r="B11" s="120">
        <v>12</v>
      </c>
      <c r="C11" s="120" t="s">
        <v>119</v>
      </c>
      <c r="D11" s="121">
        <v>10</v>
      </c>
      <c r="E11" s="121">
        <f t="shared" si="0"/>
        <v>12</v>
      </c>
      <c r="G11" s="121">
        <f t="shared" si="1"/>
        <v>16</v>
      </c>
      <c r="H11" s="12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8" t="s">
        <v>170</v>
      </c>
      <c r="B12" s="120">
        <v>13</v>
      </c>
      <c r="C12" s="120" t="s">
        <v>125</v>
      </c>
      <c r="D12" s="121">
        <v>11</v>
      </c>
      <c r="E12" s="121">
        <f t="shared" si="0"/>
        <v>13</v>
      </c>
      <c r="G12" s="121">
        <f t="shared" si="1"/>
        <v>17</v>
      </c>
      <c r="H12" s="121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8" t="s">
        <v>170</v>
      </c>
      <c r="B13" s="120">
        <v>14</v>
      </c>
      <c r="C13" s="120" t="s">
        <v>121</v>
      </c>
      <c r="D13" s="121">
        <v>12</v>
      </c>
      <c r="E13" s="121">
        <f t="shared" si="0"/>
        <v>14</v>
      </c>
      <c r="G13" s="121" t="str">
        <f t="shared" si="1"/>
        <v/>
      </c>
      <c r="H13" s="121" t="str">
        <f>IFERROR(VLOOKUP(G13,base!$C$2:$D$133,2,FALSE),"")</f>
        <v/>
      </c>
    </row>
    <row r="14" spans="1:8" ht="15.75" thickBot="1" x14ac:dyDescent="0.3">
      <c r="A14" s="118" t="s">
        <v>170</v>
      </c>
      <c r="B14" s="120">
        <v>15</v>
      </c>
      <c r="C14" s="120" t="s">
        <v>126</v>
      </c>
      <c r="D14" s="121">
        <v>13</v>
      </c>
      <c r="E14" s="121">
        <f t="shared" si="0"/>
        <v>15</v>
      </c>
      <c r="G14" s="121" t="str">
        <f t="shared" si="1"/>
        <v/>
      </c>
      <c r="H14" s="121" t="str">
        <f>IFERROR(VLOOKUP(G14,base!$C$2:$D$133,2,FALSE),"")</f>
        <v/>
      </c>
    </row>
    <row r="15" spans="1:8" ht="15.75" thickBot="1" x14ac:dyDescent="0.3">
      <c r="A15" s="118" t="s">
        <v>170</v>
      </c>
      <c r="B15" s="120">
        <v>16</v>
      </c>
      <c r="C15" s="120" t="s">
        <v>120</v>
      </c>
      <c r="D15" s="121">
        <v>14</v>
      </c>
      <c r="E15" s="121">
        <f t="shared" si="0"/>
        <v>16</v>
      </c>
      <c r="G15" s="121" t="str">
        <f t="shared" si="1"/>
        <v/>
      </c>
      <c r="H15" s="121" t="str">
        <f>IFERROR(VLOOKUP(G15,base!$C$2:$D$133,2,FALSE),"")</f>
        <v/>
      </c>
    </row>
    <row r="16" spans="1:8" ht="15.75" thickBot="1" x14ac:dyDescent="0.3">
      <c r="A16" s="118" t="s">
        <v>170</v>
      </c>
      <c r="B16" s="120">
        <v>17</v>
      </c>
      <c r="C16" s="120" t="s">
        <v>127</v>
      </c>
      <c r="D16" s="121">
        <v>15</v>
      </c>
      <c r="E16" s="121">
        <f t="shared" si="0"/>
        <v>17</v>
      </c>
      <c r="G16" s="121" t="str">
        <f t="shared" si="1"/>
        <v/>
      </c>
      <c r="H16" s="121" t="str">
        <f>IFERROR(VLOOKUP(G16,base!$C$2:$D$133,2,FALSE),"")</f>
        <v/>
      </c>
    </row>
    <row r="17" spans="1:8" ht="15.75" thickBot="1" x14ac:dyDescent="0.3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 t="str">
        <f t="shared" si="1"/>
        <v/>
      </c>
      <c r="H17" s="121" t="str">
        <f>IFERROR(VLOOKUP(G17,base!$C$2:$D$133,2,FALSE),"")</f>
        <v/>
      </c>
    </row>
    <row r="18" spans="1:8" ht="15.75" thickBot="1" x14ac:dyDescent="0.3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 t="str">
        <f t="shared" si="1"/>
        <v/>
      </c>
      <c r="H18" s="121" t="str">
        <f>IFERROR(VLOOKUP(G18,base!$C$2:$D$133,2,FALSE),"")</f>
        <v/>
      </c>
    </row>
    <row r="19" spans="1:8" ht="15.75" thickBot="1" x14ac:dyDescent="0.3">
      <c r="A19" s="118" t="s">
        <v>3684</v>
      </c>
      <c r="B19" s="120">
        <v>31</v>
      </c>
      <c r="C19" s="120" t="s">
        <v>144</v>
      </c>
      <c r="D19" s="121">
        <v>18</v>
      </c>
      <c r="E19" s="121" t="str">
        <f t="shared" si="0"/>
        <v/>
      </c>
      <c r="G19" s="121" t="str">
        <f t="shared" si="1"/>
        <v/>
      </c>
      <c r="H19" s="121" t="str">
        <f>IFERROR(VLOOKUP(G19,base!$C$2:$D$133,2,FALSE),"")</f>
        <v/>
      </c>
    </row>
    <row r="20" spans="1:8" ht="15.75" thickBot="1" x14ac:dyDescent="0.3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 t="str">
        <f t="shared" si="1"/>
        <v/>
      </c>
      <c r="H20" s="121" t="str">
        <f>IFERROR(VLOOKUP(G20,base!$C$2:$D$133,2,FALSE),"")</f>
        <v/>
      </c>
    </row>
    <row r="21" spans="1:8" ht="15.75" thickBot="1" x14ac:dyDescent="0.3">
      <c r="A21" s="118" t="s">
        <v>3683</v>
      </c>
      <c r="B21" s="120">
        <v>33</v>
      </c>
      <c r="C21" s="120" t="s">
        <v>94</v>
      </c>
      <c r="D21" s="121">
        <v>20</v>
      </c>
      <c r="E21" s="121" t="str">
        <f t="shared" si="0"/>
        <v/>
      </c>
      <c r="G21" s="121" t="str">
        <f t="shared" si="1"/>
        <v/>
      </c>
      <c r="H21" s="121" t="str">
        <f>IFERROR(VLOOKUP(G21,base!$C$2:$D$133,2,FALSE),"")</f>
        <v/>
      </c>
    </row>
    <row r="22" spans="1:8" ht="15.75" thickBot="1" x14ac:dyDescent="0.3">
      <c r="A22" s="118" t="s">
        <v>3683</v>
      </c>
      <c r="B22" s="120">
        <v>34</v>
      </c>
      <c r="C22" s="120" t="s">
        <v>96</v>
      </c>
      <c r="D22" s="121">
        <v>21</v>
      </c>
      <c r="E22" s="121" t="str">
        <f t="shared" si="0"/>
        <v/>
      </c>
      <c r="G22" s="121" t="str">
        <f t="shared" si="1"/>
        <v/>
      </c>
      <c r="H22" s="121" t="str">
        <f>IFERROR(VLOOKUP(G22,base!$C$2:$D$133,2,FALSE),"")</f>
        <v/>
      </c>
    </row>
    <row r="23" spans="1:8" ht="15.75" thickBot="1" x14ac:dyDescent="0.3">
      <c r="A23" s="118" t="s">
        <v>3684</v>
      </c>
      <c r="B23" s="120">
        <v>34</v>
      </c>
      <c r="C23" s="120" t="s">
        <v>96</v>
      </c>
      <c r="D23" s="121">
        <v>22</v>
      </c>
      <c r="E23" s="121" t="str">
        <f t="shared" si="0"/>
        <v/>
      </c>
      <c r="G23" s="121" t="str">
        <f t="shared" si="1"/>
        <v/>
      </c>
      <c r="H23" s="121" t="str">
        <f>IFERROR(VLOOKUP(G23,base!$C$2:$D$133,2,FALSE),"")</f>
        <v/>
      </c>
    </row>
    <row r="24" spans="1:8" ht="15.75" thickBot="1" x14ac:dyDescent="0.3">
      <c r="A24" s="118" t="s">
        <v>3683</v>
      </c>
      <c r="B24" s="120">
        <v>35</v>
      </c>
      <c r="C24" s="120" t="s">
        <v>50</v>
      </c>
      <c r="D24" s="121">
        <v>23</v>
      </c>
      <c r="E24" s="121" t="str">
        <f t="shared" si="0"/>
        <v/>
      </c>
      <c r="G24" s="121" t="str">
        <f t="shared" si="1"/>
        <v/>
      </c>
      <c r="H24" s="121" t="str">
        <f>IFERROR(VLOOKUP(G24,base!$C$2:$D$133,2,FALSE),"")</f>
        <v/>
      </c>
    </row>
    <row r="25" spans="1:8" ht="15.75" thickBot="1" x14ac:dyDescent="0.3">
      <c r="A25" s="118" t="s">
        <v>3684</v>
      </c>
      <c r="B25" s="120">
        <v>35</v>
      </c>
      <c r="C25" s="120" t="s">
        <v>50</v>
      </c>
      <c r="D25" s="121">
        <v>24</v>
      </c>
      <c r="E25" s="121" t="str">
        <f t="shared" si="0"/>
        <v/>
      </c>
      <c r="G25" s="121" t="str">
        <f t="shared" si="1"/>
        <v/>
      </c>
      <c r="H25" s="121" t="str">
        <f>IFERROR(VLOOKUP(G25,base!$C$2:$D$133,2,FALSE),"")</f>
        <v/>
      </c>
    </row>
    <row r="26" spans="1:8" ht="15.75" thickBot="1" x14ac:dyDescent="0.3">
      <c r="A26" s="118" t="s">
        <v>3684</v>
      </c>
      <c r="B26" s="120">
        <v>37</v>
      </c>
      <c r="C26" s="120" t="s">
        <v>143</v>
      </c>
      <c r="D26" s="121">
        <v>25</v>
      </c>
      <c r="E26" s="121" t="str">
        <f t="shared" si="0"/>
        <v/>
      </c>
      <c r="G26" s="121" t="str">
        <f t="shared" si="1"/>
        <v/>
      </c>
      <c r="H26" s="121" t="str">
        <f>IFERROR(VLOOKUP(G26,base!$C$2:$D$133,2,FALSE),"")</f>
        <v/>
      </c>
    </row>
    <row r="27" spans="1:8" ht="15.75" thickBot="1" x14ac:dyDescent="0.3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 t="str">
        <f t="shared" si="1"/>
        <v/>
      </c>
      <c r="H27" s="121" t="str">
        <f>IFERROR(VLOOKUP(G27,base!$C$2:$D$133,2,FALSE),"")</f>
        <v/>
      </c>
    </row>
    <row r="28" spans="1:8" ht="15.75" thickBot="1" x14ac:dyDescent="0.3">
      <c r="A28" s="118" t="s">
        <v>3684</v>
      </c>
      <c r="B28" s="120">
        <v>42</v>
      </c>
      <c r="C28" s="120" t="s">
        <v>145</v>
      </c>
      <c r="D28" s="121">
        <v>27</v>
      </c>
      <c r="E28" s="121" t="str">
        <f t="shared" si="0"/>
        <v/>
      </c>
      <c r="G28" s="121" t="str">
        <f t="shared" si="1"/>
        <v/>
      </c>
      <c r="H28" s="121" t="str">
        <f>IFERROR(VLOOKUP(G28,base!$C$2:$D$133,2,FALSE),"")</f>
        <v/>
      </c>
    </row>
    <row r="29" spans="1:8" ht="15.75" thickBot="1" x14ac:dyDescent="0.3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 t="str">
        <f t="shared" si="1"/>
        <v/>
      </c>
      <c r="H29" s="121" t="str">
        <f>IFERROR(VLOOKUP(G29,base!$C$2:$D$133,2,FALSE),"")</f>
        <v/>
      </c>
    </row>
    <row r="30" spans="1:8" ht="15.75" thickBot="1" x14ac:dyDescent="0.3">
      <c r="A30" s="118" t="s">
        <v>3684</v>
      </c>
      <c r="B30" s="120">
        <v>45</v>
      </c>
      <c r="C30" s="120" t="s">
        <v>130</v>
      </c>
      <c r="D30" s="121">
        <v>29</v>
      </c>
      <c r="E30" s="121" t="str">
        <f t="shared" si="0"/>
        <v/>
      </c>
      <c r="G30" s="121" t="str">
        <f t="shared" si="1"/>
        <v/>
      </c>
      <c r="H30" s="121" t="str">
        <f>IFERROR(VLOOKUP(G30,base!$C$2:$D$133,2,FALSE),"")</f>
        <v/>
      </c>
    </row>
    <row r="31" spans="1:8" ht="15.75" thickBot="1" x14ac:dyDescent="0.3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 t="str">
        <f t="shared" si="1"/>
        <v/>
      </c>
      <c r="H31" s="121" t="str">
        <f>IFERROR(VLOOKUP(G31,base!$C$2:$D$133,2,FALSE),"")</f>
        <v/>
      </c>
    </row>
    <row r="32" spans="1:8" ht="15.75" thickBot="1" x14ac:dyDescent="0.3">
      <c r="A32" s="118" t="s">
        <v>3684</v>
      </c>
      <c r="B32" s="120">
        <v>47</v>
      </c>
      <c r="C32" s="120" t="s">
        <v>141</v>
      </c>
      <c r="D32" s="121">
        <v>31</v>
      </c>
      <c r="E32" s="121" t="str">
        <f t="shared" si="0"/>
        <v/>
      </c>
      <c r="G32" s="121" t="str">
        <f t="shared" si="1"/>
        <v/>
      </c>
      <c r="H32" s="121" t="str">
        <f>IFERROR(VLOOKUP(G32,base!$C$2:$D$133,2,FALSE),"")</f>
        <v/>
      </c>
    </row>
    <row r="33" spans="1:8" ht="15.75" thickBot="1" x14ac:dyDescent="0.3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 t="str">
        <f t="shared" si="1"/>
        <v/>
      </c>
      <c r="H33" s="121" t="str">
        <f>IFERROR(VLOOKUP(G33,base!$C$2:$D$133,2,FALSE),"")</f>
        <v/>
      </c>
    </row>
    <row r="34" spans="1:8" ht="15.75" thickBot="1" x14ac:dyDescent="0.3">
      <c r="A34" s="118" t="s">
        <v>3684</v>
      </c>
      <c r="B34" s="120">
        <v>52</v>
      </c>
      <c r="C34" s="120" t="s">
        <v>136</v>
      </c>
      <c r="D34" s="121">
        <v>33</v>
      </c>
      <c r="E34" s="121" t="str">
        <f t="shared" si="0"/>
        <v/>
      </c>
      <c r="G34" s="121" t="str">
        <f t="shared" si="1"/>
        <v/>
      </c>
      <c r="H34" s="121" t="str">
        <f>IFERROR(VLOOKUP(G34,base!$C$2:$D$133,2,FALSE),"")</f>
        <v/>
      </c>
    </row>
    <row r="35" spans="1:8" ht="15.75" thickBot="1" x14ac:dyDescent="0.3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 t="str">
        <f t="shared" si="1"/>
        <v/>
      </c>
      <c r="H35" s="121" t="str">
        <f>IFERROR(VLOOKUP(G35,base!$C$2:$D$133,2,FALSE),"")</f>
        <v/>
      </c>
    </row>
    <row r="36" spans="1:8" ht="15.75" thickBot="1" x14ac:dyDescent="0.3">
      <c r="A36" s="118" t="s">
        <v>3684</v>
      </c>
      <c r="B36" s="120">
        <v>57</v>
      </c>
      <c r="C36" s="120" t="s">
        <v>137</v>
      </c>
      <c r="D36" s="121">
        <v>35</v>
      </c>
      <c r="E36" s="121" t="str">
        <f t="shared" si="0"/>
        <v/>
      </c>
      <c r="G36" s="121" t="str">
        <f t="shared" si="1"/>
        <v/>
      </c>
      <c r="H36" s="121" t="str">
        <f>IFERROR(VLOOKUP(G36,base!$C$2:$D$133,2,FALSE),"")</f>
        <v/>
      </c>
    </row>
    <row r="37" spans="1:8" ht="15.75" thickBot="1" x14ac:dyDescent="0.3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 t="str">
        <f t="shared" si="1"/>
        <v/>
      </c>
      <c r="H37" s="121" t="str">
        <f>IFERROR(VLOOKUP(G37,base!$C$2:$D$133,2,FALSE),"")</f>
        <v/>
      </c>
    </row>
    <row r="38" spans="1:8" ht="15.75" thickBot="1" x14ac:dyDescent="0.3">
      <c r="A38" s="118" t="s">
        <v>3684</v>
      </c>
      <c r="B38" s="120">
        <v>59</v>
      </c>
      <c r="C38" s="120" t="s">
        <v>140</v>
      </c>
      <c r="D38" s="121">
        <v>37</v>
      </c>
      <c r="E38" s="121" t="str">
        <f t="shared" si="0"/>
        <v/>
      </c>
      <c r="G38" s="121" t="str">
        <f t="shared" si="1"/>
        <v/>
      </c>
      <c r="H38" s="121" t="str">
        <f>IFERROR(VLOOKUP(G38,base!$C$2:$D$133,2,FALSE),"")</f>
        <v/>
      </c>
    </row>
    <row r="39" spans="1:8" ht="15.75" thickBot="1" x14ac:dyDescent="0.3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 t="str">
        <f t="shared" si="1"/>
        <v/>
      </c>
      <c r="H39" s="121" t="str">
        <f>IFERROR(VLOOKUP(G39,base!$C$2:$D$133,2,FALSE),"")</f>
        <v/>
      </c>
    </row>
    <row r="40" spans="1:8" ht="15.75" thickBot="1" x14ac:dyDescent="0.3">
      <c r="A40" s="118" t="s">
        <v>3684</v>
      </c>
      <c r="B40" s="120">
        <v>62</v>
      </c>
      <c r="C40" s="120" t="s">
        <v>135</v>
      </c>
      <c r="D40" s="121">
        <v>39</v>
      </c>
      <c r="E40" s="121" t="str">
        <f t="shared" si="0"/>
        <v/>
      </c>
      <c r="G40" s="121" t="str">
        <f t="shared" si="1"/>
        <v/>
      </c>
      <c r="H40" s="121" t="str">
        <f>IFERROR(VLOOKUP(G40,base!$C$2:$D$133,2,FALSE),"")</f>
        <v/>
      </c>
    </row>
    <row r="41" spans="1:8" ht="15.75" thickBot="1" x14ac:dyDescent="0.3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 t="str">
        <f t="shared" si="1"/>
        <v/>
      </c>
      <c r="H41" s="121" t="str">
        <f>IFERROR(VLOOKUP(G41,base!$C$2:$D$133,2,FALSE),"")</f>
        <v/>
      </c>
    </row>
    <row r="42" spans="1:8" ht="15.75" thickBot="1" x14ac:dyDescent="0.3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 t="str">
        <f t="shared" si="1"/>
        <v/>
      </c>
      <c r="H42" s="121" t="str">
        <f>IFERROR(VLOOKUP(G42,base!$C$2:$D$133,2,FALSE),"")</f>
        <v/>
      </c>
    </row>
    <row r="43" spans="1:8" ht="15.75" thickBot="1" x14ac:dyDescent="0.3">
      <c r="A43" s="118" t="s">
        <v>3683</v>
      </c>
      <c r="B43" s="120">
        <v>64</v>
      </c>
      <c r="C43" s="120" t="s">
        <v>31</v>
      </c>
      <c r="D43" s="121">
        <v>42</v>
      </c>
      <c r="E43" s="121" t="str">
        <f t="shared" si="0"/>
        <v/>
      </c>
      <c r="G43" s="121" t="str">
        <f t="shared" si="1"/>
        <v/>
      </c>
      <c r="H43" s="121" t="str">
        <f>IFERROR(VLOOKUP(G43,base!$C$2:$D$133,2,FALSE),"")</f>
        <v/>
      </c>
    </row>
    <row r="44" spans="1:8" ht="15.75" thickBot="1" x14ac:dyDescent="0.3">
      <c r="A44" s="118" t="s">
        <v>3684</v>
      </c>
      <c r="B44" s="120">
        <v>64</v>
      </c>
      <c r="C44" s="120" t="s">
        <v>31</v>
      </c>
      <c r="D44" s="121">
        <v>43</v>
      </c>
      <c r="E44" s="121" t="str">
        <f t="shared" si="0"/>
        <v/>
      </c>
      <c r="G44" s="121" t="str">
        <f t="shared" si="1"/>
        <v/>
      </c>
      <c r="H44" s="121" t="str">
        <f>IFERROR(VLOOKUP(G44,base!$C$2:$D$133,2,FALSE),"")</f>
        <v/>
      </c>
    </row>
    <row r="45" spans="1:8" ht="15.75" thickBot="1" x14ac:dyDescent="0.3">
      <c r="A45" s="118" t="s">
        <v>3683</v>
      </c>
      <c r="B45" s="120">
        <v>70</v>
      </c>
      <c r="C45" s="120" t="s">
        <v>90</v>
      </c>
      <c r="D45" s="121">
        <v>44</v>
      </c>
      <c r="E45" s="121" t="str">
        <f t="shared" si="0"/>
        <v/>
      </c>
      <c r="G45" s="121" t="str">
        <f t="shared" si="1"/>
        <v/>
      </c>
      <c r="H45" s="121" t="str">
        <f>IFERROR(VLOOKUP(G45,base!$C$2:$D$133,2,FALSE),"")</f>
        <v/>
      </c>
    </row>
    <row r="46" spans="1:8" ht="15.75" thickBot="1" x14ac:dyDescent="0.3">
      <c r="A46" s="118" t="s">
        <v>3684</v>
      </c>
      <c r="B46" s="120">
        <v>70</v>
      </c>
      <c r="C46" s="120" t="s">
        <v>90</v>
      </c>
      <c r="D46" s="121">
        <v>45</v>
      </c>
      <c r="E46" s="121" t="str">
        <f t="shared" si="0"/>
        <v/>
      </c>
      <c r="G46" s="121" t="str">
        <f t="shared" si="1"/>
        <v/>
      </c>
      <c r="H46" s="121" t="str">
        <f>IFERROR(VLOOKUP(G46,base!$C$2:$D$133,2,FALSE),"")</f>
        <v/>
      </c>
    </row>
    <row r="47" spans="1:8" ht="15.75" thickBot="1" x14ac:dyDescent="0.3">
      <c r="A47" s="118" t="s">
        <v>3684</v>
      </c>
      <c r="B47" s="120">
        <v>72</v>
      </c>
      <c r="C47" s="120" t="s">
        <v>146</v>
      </c>
      <c r="D47" s="121">
        <v>46</v>
      </c>
      <c r="E47" s="121" t="str">
        <f t="shared" si="0"/>
        <v/>
      </c>
      <c r="G47" s="121" t="str">
        <f t="shared" si="1"/>
        <v/>
      </c>
      <c r="H47" s="121" t="str">
        <f>IFERROR(VLOOKUP(G47,base!$C$2:$D$133,2,FALSE),"")</f>
        <v/>
      </c>
    </row>
    <row r="48" spans="1:8" ht="15.75" thickBot="1" x14ac:dyDescent="0.3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 t="str">
        <f t="shared" si="1"/>
        <v/>
      </c>
      <c r="H48" s="121" t="str">
        <f>IFERROR(VLOOKUP(G48,base!$C$2:$D$133,2,FALSE),"")</f>
        <v/>
      </c>
    </row>
    <row r="49" spans="1:8" ht="15.75" thickBot="1" x14ac:dyDescent="0.3">
      <c r="A49" s="118" t="s">
        <v>3684</v>
      </c>
      <c r="B49" s="120">
        <v>77</v>
      </c>
      <c r="C49" s="120" t="s">
        <v>111</v>
      </c>
      <c r="D49" s="121">
        <v>48</v>
      </c>
      <c r="E49" s="121" t="str">
        <f t="shared" si="0"/>
        <v/>
      </c>
      <c r="G49" s="121" t="str">
        <f t="shared" si="1"/>
        <v/>
      </c>
      <c r="H49" s="121" t="str">
        <f>IFERROR(VLOOKUP(G49,base!$C$2:$D$133,2,FALSE),"")</f>
        <v/>
      </c>
    </row>
    <row r="50" spans="1:8" ht="15.75" thickBot="1" x14ac:dyDescent="0.3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 t="str">
        <f t="shared" si="1"/>
        <v/>
      </c>
      <c r="H50" s="121" t="str">
        <f>IFERROR(VLOOKUP(G50,base!$C$2:$D$133,2,FALSE),"")</f>
        <v/>
      </c>
    </row>
    <row r="51" spans="1:8" ht="15.75" thickBot="1" x14ac:dyDescent="0.3">
      <c r="A51" s="118" t="s">
        <v>3684</v>
      </c>
      <c r="B51" s="120">
        <v>82</v>
      </c>
      <c r="C51" s="120" t="s">
        <v>131</v>
      </c>
      <c r="D51" s="121">
        <v>50</v>
      </c>
      <c r="E51" s="121" t="str">
        <f t="shared" si="0"/>
        <v/>
      </c>
      <c r="G51" s="121" t="str">
        <f t="shared" si="1"/>
        <v/>
      </c>
      <c r="H51" s="121" t="str">
        <f>IFERROR(VLOOKUP(G51,base!$C$2:$D$133,2,FALSE),"")</f>
        <v/>
      </c>
    </row>
    <row r="52" spans="1:8" ht="15.75" thickBot="1" x14ac:dyDescent="0.3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 t="str">
        <f t="shared" si="1"/>
        <v/>
      </c>
      <c r="H52" s="121" t="str">
        <f>IFERROR(VLOOKUP(G52,base!$C$2:$D$133,2,FALSE),"")</f>
        <v/>
      </c>
    </row>
    <row r="53" spans="1:8" ht="15.75" thickBot="1" x14ac:dyDescent="0.3">
      <c r="A53" s="118" t="s">
        <v>3684</v>
      </c>
      <c r="B53" s="120">
        <v>97</v>
      </c>
      <c r="C53" s="120" t="s">
        <v>113</v>
      </c>
      <c r="D53" s="121">
        <v>52</v>
      </c>
      <c r="E53" s="121" t="str">
        <f t="shared" si="0"/>
        <v/>
      </c>
      <c r="G53" s="121" t="str">
        <f t="shared" si="1"/>
        <v/>
      </c>
      <c r="H53" s="121" t="str">
        <f>IFERROR(VLOOKUP(G53,base!$C$2:$D$133,2,FALSE),"")</f>
        <v/>
      </c>
    </row>
    <row r="54" spans="1:8" ht="15.75" thickBot="1" x14ac:dyDescent="0.3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 t="str">
        <f t="shared" si="1"/>
        <v/>
      </c>
      <c r="H54" s="121" t="str">
        <f>IFERROR(VLOOKUP(G54,base!$C$2:$D$133,2,FALSE),"")</f>
        <v/>
      </c>
    </row>
    <row r="55" spans="1:8" ht="15.75" thickBot="1" x14ac:dyDescent="0.3">
      <c r="A55" s="118" t="s">
        <v>3683</v>
      </c>
      <c r="B55" s="120">
        <v>105</v>
      </c>
      <c r="C55" s="120" t="s">
        <v>88</v>
      </c>
      <c r="D55" s="121">
        <v>54</v>
      </c>
      <c r="E55" s="121" t="str">
        <f t="shared" si="0"/>
        <v/>
      </c>
      <c r="G55" s="121" t="str">
        <f t="shared" si="1"/>
        <v/>
      </c>
      <c r="H55" s="121" t="str">
        <f>IFERROR(VLOOKUP(G55,base!$C$2:$D$133,2,FALSE),"")</f>
        <v/>
      </c>
    </row>
    <row r="56" spans="1:8" ht="15.75" thickBot="1" x14ac:dyDescent="0.3">
      <c r="A56" s="118" t="s">
        <v>3684</v>
      </c>
      <c r="B56" s="120">
        <v>105</v>
      </c>
      <c r="C56" s="120" t="s">
        <v>88</v>
      </c>
      <c r="D56" s="121">
        <v>55</v>
      </c>
      <c r="E56" s="121" t="str">
        <f t="shared" si="0"/>
        <v/>
      </c>
      <c r="G56" s="121" t="str">
        <f t="shared" si="1"/>
        <v/>
      </c>
      <c r="H56" s="121" t="str">
        <f>IFERROR(VLOOKUP(G56,base!$C$2:$D$133,2,FALSE),"")</f>
        <v/>
      </c>
    </row>
    <row r="57" spans="1:8" ht="15.75" thickBot="1" x14ac:dyDescent="0.3">
      <c r="A57" s="118" t="s">
        <v>3684</v>
      </c>
      <c r="B57" s="120">
        <v>107</v>
      </c>
      <c r="C57" s="120" t="s">
        <v>139</v>
      </c>
      <c r="D57" s="121">
        <v>56</v>
      </c>
      <c r="E57" s="121" t="str">
        <f t="shared" si="0"/>
        <v/>
      </c>
      <c r="G57" s="121" t="str">
        <f t="shared" si="1"/>
        <v/>
      </c>
      <c r="H57" s="121" t="str">
        <f>IFERROR(VLOOKUP(G57,base!$C$2:$D$133,2,FALSE),"")</f>
        <v/>
      </c>
    </row>
    <row r="58" spans="1:8" ht="15.75" thickBot="1" x14ac:dyDescent="0.3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 t="str">
        <f t="shared" si="1"/>
        <v/>
      </c>
      <c r="H58" s="121" t="str">
        <f>IFERROR(VLOOKUP(G58,base!$C$2:$D$133,2,FALSE),"")</f>
        <v/>
      </c>
    </row>
    <row r="59" spans="1:8" ht="15.75" thickBot="1" x14ac:dyDescent="0.3">
      <c r="A59" s="118" t="s">
        <v>3684</v>
      </c>
      <c r="B59" s="120">
        <v>112</v>
      </c>
      <c r="C59" s="120" t="s">
        <v>115</v>
      </c>
      <c r="D59" s="121">
        <v>58</v>
      </c>
      <c r="E59" s="121" t="str">
        <f t="shared" si="0"/>
        <v/>
      </c>
      <c r="G59" s="121" t="str">
        <f t="shared" si="1"/>
        <v/>
      </c>
      <c r="H59" s="121" t="str">
        <f>IFERROR(VLOOKUP(G59,base!$C$2:$D$133,2,FALSE),"")</f>
        <v/>
      </c>
    </row>
    <row r="60" spans="1:8" ht="15.75" thickBot="1" x14ac:dyDescent="0.3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 t="str">
        <f t="shared" si="1"/>
        <v/>
      </c>
      <c r="H60" s="121" t="str">
        <f>IFERROR(VLOOKUP(G60,base!$C$2:$D$133,2,FALSE),"")</f>
        <v/>
      </c>
    </row>
    <row r="61" spans="1:8" ht="15.75" thickBot="1" x14ac:dyDescent="0.3">
      <c r="A61" s="118" t="s">
        <v>3684</v>
      </c>
      <c r="B61" s="120">
        <v>113</v>
      </c>
      <c r="C61" s="120" t="s">
        <v>114</v>
      </c>
      <c r="D61" s="121">
        <v>60</v>
      </c>
      <c r="E61" s="121" t="str">
        <f t="shared" si="0"/>
        <v/>
      </c>
      <c r="G61" s="121" t="str">
        <f t="shared" si="1"/>
        <v/>
      </c>
      <c r="H61" s="121" t="str">
        <f>IFERROR(VLOOKUP(G61,base!$C$2:$D$133,2,FALSE),"")</f>
        <v/>
      </c>
    </row>
    <row r="62" spans="1:8" ht="15.75" thickBot="1" x14ac:dyDescent="0.3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 t="str">
        <f t="shared" si="1"/>
        <v/>
      </c>
      <c r="H62" s="121" t="str">
        <f>IFERROR(VLOOKUP(G62,base!$C$2:$D$133,2,FALSE),"")</f>
        <v/>
      </c>
    </row>
    <row r="63" spans="1:8" ht="15.75" thickBot="1" x14ac:dyDescent="0.3">
      <c r="A63" s="118" t="s">
        <v>3684</v>
      </c>
      <c r="B63" s="120">
        <v>117</v>
      </c>
      <c r="C63" s="120" t="s">
        <v>132</v>
      </c>
      <c r="D63" s="121">
        <v>62</v>
      </c>
      <c r="E63" s="121" t="str">
        <f t="shared" si="0"/>
        <v/>
      </c>
      <c r="G63" s="121" t="str">
        <f t="shared" si="1"/>
        <v/>
      </c>
      <c r="H63" s="121" t="str">
        <f>IFERROR(VLOOKUP(G63,base!$C$2:$D$133,2,FALSE),"")</f>
        <v/>
      </c>
    </row>
    <row r="64" spans="1:8" ht="15.75" thickBot="1" x14ac:dyDescent="0.3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 t="str">
        <f t="shared" si="1"/>
        <v/>
      </c>
      <c r="H64" s="121" t="str">
        <f>IFERROR(VLOOKUP(G64,base!$C$2:$D$133,2,FALSE),"")</f>
        <v/>
      </c>
    </row>
    <row r="65" spans="1:8" ht="15.75" thickBot="1" x14ac:dyDescent="0.3">
      <c r="A65" s="118" t="s">
        <v>3683</v>
      </c>
      <c r="B65" s="120">
        <v>120</v>
      </c>
      <c r="C65" s="120" t="s">
        <v>107</v>
      </c>
      <c r="D65" s="121">
        <v>64</v>
      </c>
      <c r="E65" s="121" t="str">
        <f t="shared" si="0"/>
        <v/>
      </c>
      <c r="G65" s="121" t="str">
        <f t="shared" si="1"/>
        <v/>
      </c>
      <c r="H65" s="121" t="str">
        <f>IFERROR(VLOOKUP(G65,base!$C$2:$D$133,2,FALSE),"")</f>
        <v/>
      </c>
    </row>
    <row r="66" spans="1:8" ht="15.75" thickBot="1" x14ac:dyDescent="0.3">
      <c r="A66" s="118" t="s">
        <v>3684</v>
      </c>
      <c r="B66" s="120">
        <v>120</v>
      </c>
      <c r="C66" s="120" t="s">
        <v>107</v>
      </c>
      <c r="D66" s="121">
        <v>65</v>
      </c>
      <c r="E66" s="121" t="str">
        <f t="shared" si="0"/>
        <v/>
      </c>
      <c r="G66" s="121" t="str">
        <f t="shared" si="1"/>
        <v/>
      </c>
      <c r="H66" s="121" t="str">
        <f>IFERROR(VLOOKUP(G66,base!$C$2:$D$133,2,FALSE),"")</f>
        <v/>
      </c>
    </row>
    <row r="67" spans="1:8" ht="15.75" thickBot="1" x14ac:dyDescent="0.3">
      <c r="A67" s="118" t="s">
        <v>3684</v>
      </c>
      <c r="B67" s="120">
        <v>122</v>
      </c>
      <c r="C67" s="120" t="s">
        <v>129</v>
      </c>
      <c r="D67" s="121">
        <v>66</v>
      </c>
      <c r="E67" s="121" t="str">
        <f t="shared" ref="E67:E130" si="2">IF(A67=$F$2,B67,"")</f>
        <v/>
      </c>
      <c r="G67" s="121" t="str">
        <f t="shared" ref="G67:G130" si="3">IFERROR(SMALL($E$2:$E$250,D67),"")</f>
        <v/>
      </c>
      <c r="H67" s="121" t="str">
        <f>IFERROR(VLOOKUP(G67,base!$C$2:$D$133,2,FALSE),"")</f>
        <v/>
      </c>
    </row>
    <row r="68" spans="1:8" ht="15.75" thickBot="1" x14ac:dyDescent="0.3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 t="str">
        <f t="shared" si="3"/>
        <v/>
      </c>
      <c r="H68" s="121" t="str">
        <f>IFERROR(VLOOKUP(G68,base!$C$2:$D$133,2,FALSE),"")</f>
        <v/>
      </c>
    </row>
    <row r="69" spans="1:8" ht="15.75" thickBot="1" x14ac:dyDescent="0.3">
      <c r="A69" s="118" t="s">
        <v>3684</v>
      </c>
      <c r="B69" s="120">
        <v>127</v>
      </c>
      <c r="C69" s="120" t="s">
        <v>112</v>
      </c>
      <c r="D69" s="121">
        <v>68</v>
      </c>
      <c r="E69" s="121" t="str">
        <f t="shared" si="2"/>
        <v/>
      </c>
      <c r="G69" s="121" t="str">
        <f t="shared" si="3"/>
        <v/>
      </c>
      <c r="H69" s="121" t="str">
        <f>IFERROR(VLOOKUP(G69,base!$C$2:$D$133,2,FALSE),"")</f>
        <v/>
      </c>
    </row>
    <row r="70" spans="1:8" ht="15.75" thickBot="1" x14ac:dyDescent="0.3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 t="str">
        <f t="shared" si="3"/>
        <v/>
      </c>
      <c r="H70" s="121" t="str">
        <f>IFERROR(VLOOKUP(G70,base!$C$2:$D$133,2,FALSE),"")</f>
        <v/>
      </c>
    </row>
    <row r="71" spans="1:8" ht="15.75" thickBot="1" x14ac:dyDescent="0.3">
      <c r="A71" s="118" t="s">
        <v>3683</v>
      </c>
      <c r="B71" s="120">
        <v>140</v>
      </c>
      <c r="C71" s="120" t="s">
        <v>72</v>
      </c>
      <c r="D71" s="121">
        <v>70</v>
      </c>
      <c r="E71" s="121" t="str">
        <f t="shared" si="2"/>
        <v/>
      </c>
      <c r="G71" s="121" t="str">
        <f t="shared" si="3"/>
        <v/>
      </c>
      <c r="H71" s="121" t="str">
        <f>IFERROR(VLOOKUP(G71,base!$C$2:$D$133,2,FALSE),"")</f>
        <v/>
      </c>
    </row>
    <row r="72" spans="1:8" ht="15.75" thickBot="1" x14ac:dyDescent="0.3">
      <c r="A72" s="118" t="s">
        <v>3684</v>
      </c>
      <c r="B72" s="120">
        <v>140</v>
      </c>
      <c r="C72" s="120" t="s">
        <v>72</v>
      </c>
      <c r="D72" s="121">
        <v>71</v>
      </c>
      <c r="E72" s="121" t="str">
        <f t="shared" si="2"/>
        <v/>
      </c>
      <c r="G72" s="121" t="str">
        <f t="shared" si="3"/>
        <v/>
      </c>
      <c r="H72" s="121" t="str">
        <f>IFERROR(VLOOKUP(G72,base!$C$2:$D$133,2,FALSE),"")</f>
        <v/>
      </c>
    </row>
    <row r="73" spans="1:8" ht="15.75" thickBot="1" x14ac:dyDescent="0.3">
      <c r="A73" s="118" t="s">
        <v>3683</v>
      </c>
      <c r="B73" s="120">
        <v>150</v>
      </c>
      <c r="C73" s="120" t="s">
        <v>87</v>
      </c>
      <c r="D73" s="121">
        <v>72</v>
      </c>
      <c r="E73" s="121" t="str">
        <f t="shared" si="2"/>
        <v/>
      </c>
      <c r="G73" s="121" t="str">
        <f t="shared" si="3"/>
        <v/>
      </c>
      <c r="H73" s="121" t="str">
        <f>IFERROR(VLOOKUP(G73,base!$C$2:$D$133,2,FALSE),"")</f>
        <v/>
      </c>
    </row>
    <row r="74" spans="1:8" ht="15.75" thickBot="1" x14ac:dyDescent="0.3">
      <c r="A74" s="118" t="s">
        <v>3684</v>
      </c>
      <c r="B74" s="120">
        <v>150</v>
      </c>
      <c r="C74" s="120" t="s">
        <v>87</v>
      </c>
      <c r="D74" s="121">
        <v>73</v>
      </c>
      <c r="E74" s="121" t="str">
        <f t="shared" si="2"/>
        <v/>
      </c>
      <c r="G74" s="121" t="str">
        <f t="shared" si="3"/>
        <v/>
      </c>
      <c r="H74" s="121" t="str">
        <f>IFERROR(VLOOKUP(G74,base!$C$2:$D$133,2,FALSE),"")</f>
        <v/>
      </c>
    </row>
    <row r="75" spans="1:8" ht="15.75" thickBot="1" x14ac:dyDescent="0.3">
      <c r="A75" s="118" t="s">
        <v>3683</v>
      </c>
      <c r="B75" s="120">
        <v>160</v>
      </c>
      <c r="C75" s="120" t="s">
        <v>61</v>
      </c>
      <c r="D75" s="121">
        <v>74</v>
      </c>
      <c r="E75" s="121" t="str">
        <f t="shared" si="2"/>
        <v/>
      </c>
      <c r="G75" s="121" t="str">
        <f t="shared" si="3"/>
        <v/>
      </c>
      <c r="H75" s="121" t="str">
        <f>IFERROR(VLOOKUP(G75,base!$C$2:$D$133,2,FALSE),"")</f>
        <v/>
      </c>
    </row>
    <row r="76" spans="1:8" ht="15.75" thickBot="1" x14ac:dyDescent="0.3">
      <c r="A76" s="118" t="s">
        <v>3684</v>
      </c>
      <c r="B76" s="120">
        <v>160</v>
      </c>
      <c r="C76" s="120" t="s">
        <v>61</v>
      </c>
      <c r="D76" s="121">
        <v>75</v>
      </c>
      <c r="E76" s="121" t="str">
        <f t="shared" si="2"/>
        <v/>
      </c>
      <c r="G76" s="121" t="str">
        <f t="shared" si="3"/>
        <v/>
      </c>
      <c r="H76" s="121" t="str">
        <f>IFERROR(VLOOKUP(G76,base!$C$2:$D$133,2,FALSE),"")</f>
        <v/>
      </c>
    </row>
    <row r="77" spans="1:8" ht="15.75" thickBot="1" x14ac:dyDescent="0.3">
      <c r="A77" s="118" t="s">
        <v>3683</v>
      </c>
      <c r="B77" s="120">
        <v>185</v>
      </c>
      <c r="C77" s="120" t="s">
        <v>45</v>
      </c>
      <c r="D77" s="121">
        <v>76</v>
      </c>
      <c r="E77" s="121" t="str">
        <f t="shared" si="2"/>
        <v/>
      </c>
      <c r="G77" s="121" t="str">
        <f t="shared" si="3"/>
        <v/>
      </c>
      <c r="H77" s="121" t="str">
        <f>IFERROR(VLOOKUP(G77,base!$C$2:$D$133,2,FALSE),"")</f>
        <v/>
      </c>
    </row>
    <row r="78" spans="1:8" ht="15.75" thickBot="1" x14ac:dyDescent="0.3">
      <c r="A78" s="118" t="s">
        <v>3684</v>
      </c>
      <c r="B78" s="120">
        <v>185</v>
      </c>
      <c r="C78" s="120" t="s">
        <v>45</v>
      </c>
      <c r="D78" s="121">
        <v>77</v>
      </c>
      <c r="E78" s="121" t="str">
        <f t="shared" si="2"/>
        <v/>
      </c>
      <c r="G78" s="121" t="str">
        <f t="shared" si="3"/>
        <v/>
      </c>
      <c r="H78" s="121" t="str">
        <f>IFERROR(VLOOKUP(G78,base!$C$2:$D$133,2,FALSE),"")</f>
        <v/>
      </c>
    </row>
    <row r="79" spans="1:8" ht="15.75" thickBot="1" x14ac:dyDescent="0.3">
      <c r="A79" s="118" t="s">
        <v>3683</v>
      </c>
      <c r="B79" s="120">
        <v>205</v>
      </c>
      <c r="C79" s="120" t="s">
        <v>34</v>
      </c>
      <c r="D79" s="121">
        <v>78</v>
      </c>
      <c r="E79" s="121" t="str">
        <f t="shared" si="2"/>
        <v/>
      </c>
      <c r="G79" s="121" t="str">
        <f t="shared" si="3"/>
        <v/>
      </c>
      <c r="H79" s="121" t="str">
        <f>IFERROR(VLOOKUP(G79,base!$C$2:$D$133,2,FALSE),"")</f>
        <v/>
      </c>
    </row>
    <row r="80" spans="1:8" ht="15.75" thickBot="1" x14ac:dyDescent="0.3">
      <c r="A80" s="118" t="s">
        <v>3684</v>
      </c>
      <c r="B80" s="120">
        <v>205</v>
      </c>
      <c r="C80" s="120" t="s">
        <v>34</v>
      </c>
      <c r="D80" s="121">
        <v>79</v>
      </c>
      <c r="E80" s="121" t="str">
        <f t="shared" si="2"/>
        <v/>
      </c>
      <c r="G80" s="121" t="str">
        <f t="shared" si="3"/>
        <v/>
      </c>
      <c r="H80" s="121" t="str">
        <f>IFERROR(VLOOKUP(G80,base!$C$2:$D$133,2,FALSE),"")</f>
        <v/>
      </c>
    </row>
    <row r="81" spans="1:8" ht="15.75" thickBot="1" x14ac:dyDescent="0.3">
      <c r="A81" s="118" t="s">
        <v>3683</v>
      </c>
      <c r="B81" s="120">
        <v>215</v>
      </c>
      <c r="C81" s="120" t="s">
        <v>133</v>
      </c>
      <c r="D81" s="121">
        <v>80</v>
      </c>
      <c r="E81" s="121" t="str">
        <f t="shared" si="2"/>
        <v/>
      </c>
      <c r="G81" s="121" t="str">
        <f t="shared" si="3"/>
        <v/>
      </c>
      <c r="H81" s="121" t="str">
        <f>IFERROR(VLOOKUP(G81,base!$C$2:$D$133,2,FALSE),"")</f>
        <v/>
      </c>
    </row>
    <row r="82" spans="1:8" ht="15.75" thickBot="1" x14ac:dyDescent="0.3">
      <c r="A82" s="118" t="s">
        <v>3684</v>
      </c>
      <c r="B82" s="120">
        <v>215</v>
      </c>
      <c r="C82" s="120" t="s">
        <v>133</v>
      </c>
      <c r="D82" s="121">
        <v>81</v>
      </c>
      <c r="E82" s="121" t="str">
        <f t="shared" si="2"/>
        <v/>
      </c>
      <c r="G82" s="121" t="str">
        <f t="shared" si="3"/>
        <v/>
      </c>
      <c r="H82" s="121" t="str">
        <f>IFERROR(VLOOKUP(G82,base!$C$2:$D$133,2,FALSE),"")</f>
        <v/>
      </c>
    </row>
    <row r="83" spans="1:8" ht="15.75" thickBot="1" x14ac:dyDescent="0.3">
      <c r="A83" s="118" t="s">
        <v>3683</v>
      </c>
      <c r="B83" s="120">
        <v>245</v>
      </c>
      <c r="C83" s="120" t="s">
        <v>149</v>
      </c>
      <c r="D83" s="121">
        <v>82</v>
      </c>
      <c r="E83" s="121" t="str">
        <f t="shared" si="2"/>
        <v/>
      </c>
      <c r="G83" s="121" t="str">
        <f t="shared" si="3"/>
        <v/>
      </c>
      <c r="H83" s="121" t="str">
        <f>IFERROR(VLOOKUP(G83,base!$C$2:$D$133,2,FALSE),"")</f>
        <v/>
      </c>
    </row>
    <row r="84" spans="1:8" ht="15.75" thickBot="1" x14ac:dyDescent="0.3">
      <c r="A84" s="118" t="s">
        <v>3684</v>
      </c>
      <c r="B84" s="120">
        <v>245</v>
      </c>
      <c r="C84" s="120" t="s">
        <v>149</v>
      </c>
      <c r="D84" s="121">
        <v>83</v>
      </c>
      <c r="E84" s="121" t="str">
        <f t="shared" si="2"/>
        <v/>
      </c>
      <c r="G84" s="121" t="str">
        <f t="shared" si="3"/>
        <v/>
      </c>
      <c r="H84" s="121" t="str">
        <f>IFERROR(VLOOKUP(G84,base!$C$2:$D$133,2,FALSE),"")</f>
        <v/>
      </c>
    </row>
    <row r="85" spans="1:8" ht="15.75" thickBot="1" x14ac:dyDescent="0.3">
      <c r="A85" s="118" t="s">
        <v>3683</v>
      </c>
      <c r="B85" s="120">
        <v>250</v>
      </c>
      <c r="C85" s="120" t="s">
        <v>37</v>
      </c>
      <c r="D85" s="121">
        <v>84</v>
      </c>
      <c r="E85" s="121" t="str">
        <f t="shared" si="2"/>
        <v/>
      </c>
      <c r="G85" s="121" t="str">
        <f t="shared" si="3"/>
        <v/>
      </c>
      <c r="H85" s="121" t="str">
        <f>IFERROR(VLOOKUP(G85,base!$C$2:$D$133,2,FALSE),"")</f>
        <v/>
      </c>
    </row>
    <row r="86" spans="1:8" ht="15.75" thickBot="1" x14ac:dyDescent="0.3">
      <c r="A86" s="118" t="s">
        <v>3684</v>
      </c>
      <c r="B86" s="120">
        <v>250</v>
      </c>
      <c r="C86" s="120" t="s">
        <v>37</v>
      </c>
      <c r="D86" s="121">
        <v>85</v>
      </c>
      <c r="E86" s="121" t="str">
        <f t="shared" si="2"/>
        <v/>
      </c>
      <c r="G86" s="121" t="str">
        <f t="shared" si="3"/>
        <v/>
      </c>
      <c r="H86" s="121" t="str">
        <f>IFERROR(VLOOKUP(G86,base!$C$2:$D$133,2,FALSE),"")</f>
        <v/>
      </c>
    </row>
    <row r="87" spans="1:8" ht="15.75" thickBot="1" x14ac:dyDescent="0.3">
      <c r="A87" s="118" t="s">
        <v>3683</v>
      </c>
      <c r="B87" s="120">
        <v>255</v>
      </c>
      <c r="C87" s="120" t="s">
        <v>91</v>
      </c>
      <c r="D87" s="121">
        <v>86</v>
      </c>
      <c r="E87" s="121" t="str">
        <f t="shared" si="2"/>
        <v/>
      </c>
      <c r="G87" s="121" t="str">
        <f t="shared" si="3"/>
        <v/>
      </c>
      <c r="H87" s="121" t="str">
        <f>IFERROR(VLOOKUP(G87,base!$C$2:$D$133,2,FALSE),"")</f>
        <v/>
      </c>
    </row>
    <row r="88" spans="1:8" ht="15.75" thickBot="1" x14ac:dyDescent="0.3">
      <c r="A88" s="118" t="s">
        <v>3684</v>
      </c>
      <c r="B88" s="120">
        <v>255</v>
      </c>
      <c r="C88" s="120" t="s">
        <v>91</v>
      </c>
      <c r="D88" s="121">
        <v>87</v>
      </c>
      <c r="E88" s="121" t="str">
        <f t="shared" si="2"/>
        <v/>
      </c>
      <c r="G88" s="121" t="str">
        <f t="shared" si="3"/>
        <v/>
      </c>
      <c r="H88" s="121" t="str">
        <f>IFERROR(VLOOKUP(G88,base!$C$2:$D$133,2,FALSE),"")</f>
        <v/>
      </c>
    </row>
    <row r="89" spans="1:8" ht="15.75" thickBot="1" x14ac:dyDescent="0.3">
      <c r="A89" s="118" t="s">
        <v>3683</v>
      </c>
      <c r="B89" s="120">
        <v>260</v>
      </c>
      <c r="C89" s="120" t="s">
        <v>92</v>
      </c>
      <c r="D89" s="121">
        <v>88</v>
      </c>
      <c r="E89" s="121" t="str">
        <f t="shared" si="2"/>
        <v/>
      </c>
      <c r="G89" s="121" t="str">
        <f t="shared" si="3"/>
        <v/>
      </c>
      <c r="H89" s="121" t="str">
        <f>IFERROR(VLOOKUP(G89,base!$C$2:$D$133,2,FALSE),"")</f>
        <v/>
      </c>
    </row>
    <row r="90" spans="1:8" ht="15.75" thickBot="1" x14ac:dyDescent="0.3">
      <c r="A90" s="118" t="s">
        <v>3684</v>
      </c>
      <c r="B90" s="120">
        <v>260</v>
      </c>
      <c r="C90" s="120" t="s">
        <v>92</v>
      </c>
      <c r="D90" s="121">
        <v>89</v>
      </c>
      <c r="E90" s="121" t="str">
        <f t="shared" si="2"/>
        <v/>
      </c>
      <c r="G90" s="121" t="str">
        <f t="shared" si="3"/>
        <v/>
      </c>
      <c r="H90" s="121" t="str">
        <f>IFERROR(VLOOKUP(G90,base!$C$2:$D$133,2,FALSE),"")</f>
        <v/>
      </c>
    </row>
    <row r="91" spans="1:8" ht="15.75" thickBot="1" x14ac:dyDescent="0.3">
      <c r="A91" s="118" t="s">
        <v>3683</v>
      </c>
      <c r="B91" s="120">
        <v>270</v>
      </c>
      <c r="C91" s="120" t="s">
        <v>71</v>
      </c>
      <c r="D91" s="121">
        <v>90</v>
      </c>
      <c r="E91" s="121" t="str">
        <f t="shared" si="2"/>
        <v/>
      </c>
      <c r="G91" s="121" t="str">
        <f t="shared" si="3"/>
        <v/>
      </c>
      <c r="H91" s="121" t="str">
        <f>IFERROR(VLOOKUP(G91,base!$C$2:$D$133,2,FALSE),"")</f>
        <v/>
      </c>
    </row>
    <row r="92" spans="1:8" ht="15.75" thickBot="1" x14ac:dyDescent="0.3">
      <c r="A92" s="118" t="s">
        <v>3684</v>
      </c>
      <c r="B92" s="120">
        <v>270</v>
      </c>
      <c r="C92" s="120" t="s">
        <v>71</v>
      </c>
      <c r="D92" s="121">
        <v>91</v>
      </c>
      <c r="E92" s="121" t="str">
        <f t="shared" si="2"/>
        <v/>
      </c>
      <c r="G92" s="121" t="str">
        <f t="shared" si="3"/>
        <v/>
      </c>
      <c r="H92" s="121" t="str">
        <f>IFERROR(VLOOKUP(G92,base!$C$2:$D$133,2,FALSE),"")</f>
        <v/>
      </c>
    </row>
    <row r="93" spans="1:8" ht="15.75" thickBot="1" x14ac:dyDescent="0.3">
      <c r="A93" s="118" t="s">
        <v>3683</v>
      </c>
      <c r="B93" s="120">
        <v>285</v>
      </c>
      <c r="C93" s="120" t="s">
        <v>43</v>
      </c>
      <c r="D93" s="121">
        <v>92</v>
      </c>
      <c r="E93" s="121" t="str">
        <f t="shared" si="2"/>
        <v/>
      </c>
      <c r="G93" s="121" t="str">
        <f t="shared" si="3"/>
        <v/>
      </c>
      <c r="H93" s="121" t="str">
        <f>IFERROR(VLOOKUP(G93,base!$C$2:$D$133,2,FALSE),"")</f>
        <v/>
      </c>
    </row>
    <row r="94" spans="1:8" ht="15.75" thickBot="1" x14ac:dyDescent="0.3">
      <c r="A94" s="118" t="s">
        <v>3684</v>
      </c>
      <c r="B94" s="120">
        <v>285</v>
      </c>
      <c r="C94" s="120" t="s">
        <v>43</v>
      </c>
      <c r="D94" s="121">
        <v>93</v>
      </c>
      <c r="E94" s="121" t="str">
        <f t="shared" si="2"/>
        <v/>
      </c>
      <c r="G94" s="121" t="str">
        <f t="shared" si="3"/>
        <v/>
      </c>
      <c r="H94" s="121" t="str">
        <f>IFERROR(VLOOKUP(G94,base!$C$2:$D$133,2,FALSE),"")</f>
        <v/>
      </c>
    </row>
    <row r="95" spans="1:8" ht="15.75" thickBot="1" x14ac:dyDescent="0.3">
      <c r="A95" s="118" t="s">
        <v>3683</v>
      </c>
      <c r="B95" s="120">
        <v>290</v>
      </c>
      <c r="C95" s="120" t="s">
        <v>54</v>
      </c>
      <c r="D95" s="121">
        <v>94</v>
      </c>
      <c r="E95" s="121" t="str">
        <f t="shared" si="2"/>
        <v/>
      </c>
      <c r="G95" s="121" t="str">
        <f t="shared" si="3"/>
        <v/>
      </c>
      <c r="H95" s="121" t="str">
        <f>IFERROR(VLOOKUP(G95,base!$C$2:$D$133,2,FALSE),"")</f>
        <v/>
      </c>
    </row>
    <row r="96" spans="1:8" ht="15.75" thickBot="1" x14ac:dyDescent="0.3">
      <c r="A96" s="118" t="s">
        <v>3684</v>
      </c>
      <c r="B96" s="120">
        <v>290</v>
      </c>
      <c r="C96" s="120" t="s">
        <v>54</v>
      </c>
      <c r="D96" s="121">
        <v>95</v>
      </c>
      <c r="E96" s="121" t="str">
        <f t="shared" si="2"/>
        <v/>
      </c>
      <c r="G96" s="121" t="str">
        <f t="shared" si="3"/>
        <v/>
      </c>
      <c r="H96" s="121" t="str">
        <f>IFERROR(VLOOKUP(G96,base!$C$2:$D$133,2,FALSE),"")</f>
        <v/>
      </c>
    </row>
    <row r="97" spans="1:8" ht="15.75" thickBot="1" x14ac:dyDescent="0.3">
      <c r="A97" s="118" t="s">
        <v>3683</v>
      </c>
      <c r="B97" s="120">
        <v>295</v>
      </c>
      <c r="C97" s="120" t="s">
        <v>73</v>
      </c>
      <c r="D97" s="121">
        <v>96</v>
      </c>
      <c r="E97" s="121" t="str">
        <f t="shared" si="2"/>
        <v/>
      </c>
      <c r="G97" s="121" t="str">
        <f t="shared" si="3"/>
        <v/>
      </c>
      <c r="H97" s="121" t="str">
        <f>IFERROR(VLOOKUP(G97,base!$C$2:$D$133,2,FALSE),"")</f>
        <v/>
      </c>
    </row>
    <row r="98" spans="1:8" ht="15.75" thickBot="1" x14ac:dyDescent="0.3">
      <c r="A98" s="118" t="s">
        <v>3684</v>
      </c>
      <c r="B98" s="120">
        <v>295</v>
      </c>
      <c r="C98" s="120" t="s">
        <v>73</v>
      </c>
      <c r="D98" s="121">
        <v>97</v>
      </c>
      <c r="E98" s="121" t="str">
        <f t="shared" si="2"/>
        <v/>
      </c>
      <c r="G98" s="121" t="str">
        <f t="shared" si="3"/>
        <v/>
      </c>
      <c r="H98" s="121" t="str">
        <f>IFERROR(VLOOKUP(G98,base!$C$2:$D$133,2,FALSE),"")</f>
        <v/>
      </c>
    </row>
    <row r="99" spans="1:8" ht="15.75" thickBot="1" x14ac:dyDescent="0.3">
      <c r="A99" s="118" t="s">
        <v>3683</v>
      </c>
      <c r="B99" s="120">
        <v>320</v>
      </c>
      <c r="C99" s="120" t="s">
        <v>105</v>
      </c>
      <c r="D99" s="121">
        <v>98</v>
      </c>
      <c r="E99" s="121" t="str">
        <f t="shared" si="2"/>
        <v/>
      </c>
      <c r="G99" s="121" t="str">
        <f t="shared" si="3"/>
        <v/>
      </c>
      <c r="H99" s="121" t="str">
        <f>IFERROR(VLOOKUP(G99,base!$C$2:$D$133,2,FALSE),"")</f>
        <v/>
      </c>
    </row>
    <row r="100" spans="1:8" ht="15.75" thickBot="1" x14ac:dyDescent="0.3">
      <c r="A100" s="118" t="s">
        <v>3684</v>
      </c>
      <c r="B100" s="120">
        <v>320</v>
      </c>
      <c r="C100" s="120" t="s">
        <v>105</v>
      </c>
      <c r="D100" s="121">
        <v>99</v>
      </c>
      <c r="E100" s="121" t="str">
        <f t="shared" si="2"/>
        <v/>
      </c>
      <c r="G100" s="121" t="str">
        <f t="shared" si="3"/>
        <v/>
      </c>
      <c r="H100" s="121" t="str">
        <f>IFERROR(VLOOKUP(G100,base!$C$2:$D$133,2,FALSE),"")</f>
        <v/>
      </c>
    </row>
    <row r="101" spans="1:8" ht="15.75" thickBot="1" x14ac:dyDescent="0.3">
      <c r="A101" s="118" t="s">
        <v>3683</v>
      </c>
      <c r="B101" s="120">
        <v>345</v>
      </c>
      <c r="C101" s="120" t="s">
        <v>38</v>
      </c>
      <c r="D101" s="121">
        <v>100</v>
      </c>
      <c r="E101" s="121" t="str">
        <f t="shared" si="2"/>
        <v/>
      </c>
      <c r="G101" s="121" t="str">
        <f t="shared" si="3"/>
        <v/>
      </c>
      <c r="H101" s="121" t="str">
        <f>IFERROR(VLOOKUP(G101,base!$C$2:$D$133,2,FALSE),"")</f>
        <v/>
      </c>
    </row>
    <row r="102" spans="1:8" ht="15.75" thickBot="1" x14ac:dyDescent="0.3">
      <c r="A102" s="118" t="s">
        <v>3684</v>
      </c>
      <c r="B102" s="120">
        <v>345</v>
      </c>
      <c r="C102" s="120" t="s">
        <v>38</v>
      </c>
      <c r="D102" s="121">
        <v>101</v>
      </c>
      <c r="E102" s="121" t="str">
        <f t="shared" si="2"/>
        <v/>
      </c>
      <c r="G102" s="121" t="str">
        <f t="shared" si="3"/>
        <v/>
      </c>
      <c r="H102" s="121" t="str">
        <f>IFERROR(VLOOKUP(G102,base!$C$2:$D$133,2,FALSE),"")</f>
        <v/>
      </c>
    </row>
    <row r="103" spans="1:8" ht="15.75" thickBot="1" x14ac:dyDescent="0.3">
      <c r="A103" s="118" t="s">
        <v>3683</v>
      </c>
      <c r="B103" s="120">
        <v>350</v>
      </c>
      <c r="C103" s="120" t="s">
        <v>74</v>
      </c>
      <c r="D103" s="121">
        <v>102</v>
      </c>
      <c r="E103" s="121" t="str">
        <f t="shared" si="2"/>
        <v/>
      </c>
      <c r="G103" s="121" t="str">
        <f t="shared" si="3"/>
        <v/>
      </c>
      <c r="H103" s="121" t="str">
        <f>IFERROR(VLOOKUP(G103,base!$C$2:$D$133,2,FALSE),"")</f>
        <v/>
      </c>
    </row>
    <row r="104" spans="1:8" ht="15.75" thickBot="1" x14ac:dyDescent="0.3">
      <c r="A104" s="118" t="s">
        <v>3684</v>
      </c>
      <c r="B104" s="120">
        <v>350</v>
      </c>
      <c r="C104" s="120" t="s">
        <v>74</v>
      </c>
      <c r="D104" s="121">
        <v>103</v>
      </c>
      <c r="E104" s="121" t="str">
        <f t="shared" si="2"/>
        <v/>
      </c>
      <c r="G104" s="121" t="str">
        <f t="shared" si="3"/>
        <v/>
      </c>
      <c r="H104" s="121" t="str">
        <f>IFERROR(VLOOKUP(G104,base!$C$2:$D$133,2,FALSE),"")</f>
        <v/>
      </c>
    </row>
    <row r="105" spans="1:8" ht="15.75" thickBot="1" x14ac:dyDescent="0.3">
      <c r="A105" s="118" t="s">
        <v>3683</v>
      </c>
      <c r="B105" s="120">
        <v>360</v>
      </c>
      <c r="C105" s="120" t="s">
        <v>147</v>
      </c>
      <c r="D105" s="121">
        <v>104</v>
      </c>
      <c r="E105" s="121" t="str">
        <f t="shared" si="2"/>
        <v/>
      </c>
      <c r="G105" s="121" t="str">
        <f t="shared" si="3"/>
        <v/>
      </c>
      <c r="H105" s="121" t="str">
        <f>IFERROR(VLOOKUP(G105,base!$C$2:$D$133,2,FALSE),"")</f>
        <v/>
      </c>
    </row>
    <row r="106" spans="1:8" ht="15.75" thickBot="1" x14ac:dyDescent="0.3">
      <c r="A106" s="118" t="s">
        <v>3684</v>
      </c>
      <c r="B106" s="120">
        <v>360</v>
      </c>
      <c r="C106" s="120" t="s">
        <v>147</v>
      </c>
      <c r="D106" s="121">
        <v>105</v>
      </c>
      <c r="E106" s="121" t="str">
        <f t="shared" si="2"/>
        <v/>
      </c>
      <c r="G106" s="121" t="str">
        <f t="shared" si="3"/>
        <v/>
      </c>
      <c r="H106" s="121" t="str">
        <f>IFERROR(VLOOKUP(G106,base!$C$2:$D$133,2,FALSE),"")</f>
        <v/>
      </c>
    </row>
    <row r="107" spans="1:8" ht="15.75" thickBot="1" x14ac:dyDescent="0.3">
      <c r="A107" s="118" t="s">
        <v>3683</v>
      </c>
      <c r="B107" s="120">
        <v>380</v>
      </c>
      <c r="C107" s="120" t="s">
        <v>70</v>
      </c>
      <c r="D107" s="121">
        <v>106</v>
      </c>
      <c r="E107" s="121" t="str">
        <f t="shared" si="2"/>
        <v/>
      </c>
      <c r="G107" s="121" t="str">
        <f t="shared" si="3"/>
        <v/>
      </c>
      <c r="H107" s="121" t="str">
        <f>IFERROR(VLOOKUP(G107,base!$C$2:$D$133,2,FALSE),"")</f>
        <v/>
      </c>
    </row>
    <row r="108" spans="1:8" ht="15.75" thickBot="1" x14ac:dyDescent="0.3">
      <c r="A108" s="118" t="s">
        <v>3684</v>
      </c>
      <c r="B108" s="120">
        <v>380</v>
      </c>
      <c r="C108" s="120" t="s">
        <v>70</v>
      </c>
      <c r="D108" s="121">
        <v>107</v>
      </c>
      <c r="E108" s="121" t="str">
        <f t="shared" si="2"/>
        <v/>
      </c>
      <c r="G108" s="121" t="str">
        <f t="shared" si="3"/>
        <v/>
      </c>
      <c r="H108" s="121" t="str">
        <f>IFERROR(VLOOKUP(G108,base!$C$2:$D$133,2,FALSE),"")</f>
        <v/>
      </c>
    </row>
    <row r="109" spans="1:8" ht="15.75" thickBot="1" x14ac:dyDescent="0.3">
      <c r="A109" s="118" t="s">
        <v>3683</v>
      </c>
      <c r="B109" s="120">
        <v>390</v>
      </c>
      <c r="C109" s="120" t="s">
        <v>52</v>
      </c>
      <c r="D109" s="121">
        <v>108</v>
      </c>
      <c r="E109" s="121" t="str">
        <f t="shared" si="2"/>
        <v/>
      </c>
      <c r="G109" s="121" t="str">
        <f t="shared" si="3"/>
        <v/>
      </c>
      <c r="H109" s="121" t="str">
        <f>IFERROR(VLOOKUP(G109,base!$C$2:$D$133,2,FALSE),"")</f>
        <v/>
      </c>
    </row>
    <row r="110" spans="1:8" ht="15.75" thickBot="1" x14ac:dyDescent="0.3">
      <c r="A110" s="118" t="s">
        <v>3684</v>
      </c>
      <c r="B110" s="120">
        <v>390</v>
      </c>
      <c r="C110" s="120" t="s">
        <v>52</v>
      </c>
      <c r="D110" s="121">
        <v>109</v>
      </c>
      <c r="E110" s="121" t="str">
        <f t="shared" si="2"/>
        <v/>
      </c>
      <c r="G110" s="121" t="str">
        <f t="shared" si="3"/>
        <v/>
      </c>
      <c r="H110" s="121" t="str">
        <f>IFERROR(VLOOKUP(G110,base!$C$2:$D$133,2,FALSE),"")</f>
        <v/>
      </c>
    </row>
    <row r="111" spans="1:8" ht="15.75" thickBot="1" x14ac:dyDescent="0.3">
      <c r="A111" s="118" t="s">
        <v>3683</v>
      </c>
      <c r="B111" s="120">
        <v>395</v>
      </c>
      <c r="C111" s="120" t="s">
        <v>57</v>
      </c>
      <c r="D111" s="121">
        <v>110</v>
      </c>
      <c r="E111" s="121" t="str">
        <f t="shared" si="2"/>
        <v/>
      </c>
      <c r="G111" s="121" t="str">
        <f t="shared" si="3"/>
        <v/>
      </c>
      <c r="H111" s="121" t="str">
        <f>IFERROR(VLOOKUP(G111,base!$C$2:$D$133,2,FALSE),"")</f>
        <v/>
      </c>
    </row>
    <row r="112" spans="1:8" ht="15.75" thickBot="1" x14ac:dyDescent="0.3">
      <c r="A112" s="118" t="s">
        <v>3684</v>
      </c>
      <c r="B112" s="120">
        <v>395</v>
      </c>
      <c r="C112" s="120" t="s">
        <v>57</v>
      </c>
      <c r="D112" s="121">
        <v>111</v>
      </c>
      <c r="E112" s="121" t="str">
        <f t="shared" si="2"/>
        <v/>
      </c>
      <c r="G112" s="121" t="str">
        <f t="shared" si="3"/>
        <v/>
      </c>
      <c r="H112" s="121" t="str">
        <f>IFERROR(VLOOKUP(G112,base!$C$2:$D$133,2,FALSE),"")</f>
        <v/>
      </c>
    </row>
    <row r="113" spans="1:8" ht="15.75" thickBot="1" x14ac:dyDescent="0.3">
      <c r="A113" s="118" t="s">
        <v>3683</v>
      </c>
      <c r="B113" s="120">
        <v>397</v>
      </c>
      <c r="C113" s="120" t="s">
        <v>56</v>
      </c>
      <c r="D113" s="121">
        <v>112</v>
      </c>
      <c r="E113" s="121" t="str">
        <f t="shared" si="2"/>
        <v/>
      </c>
      <c r="G113" s="121" t="str">
        <f t="shared" si="3"/>
        <v/>
      </c>
      <c r="H113" s="121" t="str">
        <f>IFERROR(VLOOKUP(G113,base!$C$2:$D$133,2,FALSE),"")</f>
        <v/>
      </c>
    </row>
    <row r="114" spans="1:8" ht="15.75" thickBot="1" x14ac:dyDescent="0.3">
      <c r="A114" s="118" t="s">
        <v>3684</v>
      </c>
      <c r="B114" s="120">
        <v>397</v>
      </c>
      <c r="C114" s="120" t="s">
        <v>56</v>
      </c>
      <c r="D114" s="121">
        <v>113</v>
      </c>
      <c r="E114" s="121" t="str">
        <f t="shared" si="2"/>
        <v/>
      </c>
      <c r="G114" s="121" t="str">
        <f t="shared" si="3"/>
        <v/>
      </c>
      <c r="H114" s="121" t="str">
        <f>IFERROR(VLOOKUP(G114,base!$C$2:$D$133,2,FALSE),"")</f>
        <v/>
      </c>
    </row>
    <row r="115" spans="1:8" ht="15.75" thickBot="1" x14ac:dyDescent="0.3">
      <c r="A115" s="118" t="s">
        <v>3683</v>
      </c>
      <c r="B115" s="120">
        <v>400</v>
      </c>
      <c r="C115" s="120" t="s">
        <v>59</v>
      </c>
      <c r="D115" s="121">
        <v>114</v>
      </c>
      <c r="E115" s="121" t="str">
        <f t="shared" si="2"/>
        <v/>
      </c>
      <c r="G115" s="121" t="str">
        <f t="shared" si="3"/>
        <v/>
      </c>
      <c r="H115" s="121" t="str">
        <f>IFERROR(VLOOKUP(G115,base!$C$2:$D$133,2,FALSE),"")</f>
        <v/>
      </c>
    </row>
    <row r="116" spans="1:8" ht="15.75" thickBot="1" x14ac:dyDescent="0.3">
      <c r="A116" s="118" t="s">
        <v>3684</v>
      </c>
      <c r="B116" s="120">
        <v>400</v>
      </c>
      <c r="C116" s="120" t="s">
        <v>59</v>
      </c>
      <c r="D116" s="121">
        <v>115</v>
      </c>
      <c r="E116" s="121" t="str">
        <f t="shared" si="2"/>
        <v/>
      </c>
      <c r="G116" s="121" t="str">
        <f t="shared" si="3"/>
        <v/>
      </c>
      <c r="H116" s="121" t="str">
        <f>IFERROR(VLOOKUP(G116,base!$C$2:$D$133,2,FALSE),"")</f>
        <v/>
      </c>
    </row>
    <row r="117" spans="1:8" ht="15.75" thickBot="1" x14ac:dyDescent="0.3">
      <c r="A117" s="118" t="s">
        <v>3683</v>
      </c>
      <c r="B117" s="120">
        <v>405</v>
      </c>
      <c r="C117" s="120" t="s">
        <v>55</v>
      </c>
      <c r="D117" s="121">
        <v>116</v>
      </c>
      <c r="E117" s="121" t="str">
        <f t="shared" si="2"/>
        <v/>
      </c>
      <c r="G117" s="121" t="str">
        <f t="shared" si="3"/>
        <v/>
      </c>
      <c r="H117" s="121" t="str">
        <f>IFERROR(VLOOKUP(G117,base!$C$2:$D$133,2,FALSE),"")</f>
        <v/>
      </c>
    </row>
    <row r="118" spans="1:8" ht="15.75" thickBot="1" x14ac:dyDescent="0.3">
      <c r="A118" s="118" t="s">
        <v>3684</v>
      </c>
      <c r="B118" s="120">
        <v>405</v>
      </c>
      <c r="C118" s="120" t="s">
        <v>55</v>
      </c>
      <c r="D118" s="121">
        <v>117</v>
      </c>
      <c r="E118" s="121" t="str">
        <f t="shared" si="2"/>
        <v/>
      </c>
      <c r="G118" s="121" t="str">
        <f t="shared" si="3"/>
        <v/>
      </c>
      <c r="H118" s="121" t="str">
        <f>IFERROR(VLOOKUP(G118,base!$C$2:$D$133,2,FALSE),"")</f>
        <v/>
      </c>
    </row>
    <row r="119" spans="1:8" ht="15.75" thickBot="1" x14ac:dyDescent="0.3">
      <c r="A119" s="118" t="s">
        <v>3683</v>
      </c>
      <c r="B119" s="120">
        <v>410</v>
      </c>
      <c r="C119" s="120" t="s">
        <v>49</v>
      </c>
      <c r="D119" s="121">
        <v>118</v>
      </c>
      <c r="E119" s="121" t="str">
        <f t="shared" si="2"/>
        <v/>
      </c>
      <c r="G119" s="121" t="str">
        <f t="shared" si="3"/>
        <v/>
      </c>
      <c r="H119" s="121" t="str">
        <f>IFERROR(VLOOKUP(G119,base!$C$2:$D$133,2,FALSE),"")</f>
        <v/>
      </c>
    </row>
    <row r="120" spans="1:8" ht="15.75" thickBot="1" x14ac:dyDescent="0.3">
      <c r="A120" s="118" t="s">
        <v>3684</v>
      </c>
      <c r="B120" s="120">
        <v>410</v>
      </c>
      <c r="C120" s="120" t="s">
        <v>49</v>
      </c>
      <c r="D120" s="121">
        <v>119</v>
      </c>
      <c r="E120" s="121" t="str">
        <f t="shared" si="2"/>
        <v/>
      </c>
      <c r="G120" s="121" t="str">
        <f t="shared" si="3"/>
        <v/>
      </c>
      <c r="H120" s="121" t="str">
        <f>IFERROR(VLOOKUP(G120,base!$C$2:$D$133,2,FALSE),"")</f>
        <v/>
      </c>
    </row>
    <row r="121" spans="1:8" ht="15.75" thickBot="1" x14ac:dyDescent="0.3">
      <c r="A121" s="118" t="s">
        <v>3683</v>
      </c>
      <c r="B121" s="120">
        <v>420</v>
      </c>
      <c r="C121" s="120" t="s">
        <v>40</v>
      </c>
      <c r="D121" s="121">
        <v>120</v>
      </c>
      <c r="E121" s="121" t="str">
        <f t="shared" si="2"/>
        <v/>
      </c>
      <c r="G121" s="121" t="str">
        <f t="shared" si="3"/>
        <v/>
      </c>
      <c r="H121" s="121" t="str">
        <f>IFERROR(VLOOKUP(G121,base!$C$2:$D$133,2,FALSE),"")</f>
        <v/>
      </c>
    </row>
    <row r="122" spans="1:8" ht="15.75" thickBot="1" x14ac:dyDescent="0.3">
      <c r="A122" s="118" t="s">
        <v>3684</v>
      </c>
      <c r="B122" s="120">
        <v>420</v>
      </c>
      <c r="C122" s="120" t="s">
        <v>40</v>
      </c>
      <c r="D122" s="121">
        <v>121</v>
      </c>
      <c r="E122" s="121" t="str">
        <f t="shared" si="2"/>
        <v/>
      </c>
      <c r="G122" s="121" t="str">
        <f t="shared" si="3"/>
        <v/>
      </c>
      <c r="H122" s="121" t="str">
        <f>IFERROR(VLOOKUP(G122,base!$C$2:$D$133,2,FALSE),"")</f>
        <v/>
      </c>
    </row>
    <row r="123" spans="1:8" ht="15.75" thickBot="1" x14ac:dyDescent="0.3">
      <c r="A123" s="118" t="s">
        <v>3683</v>
      </c>
      <c r="B123" s="120">
        <v>428</v>
      </c>
      <c r="C123" s="120" t="s">
        <v>48</v>
      </c>
      <c r="D123" s="121">
        <v>122</v>
      </c>
      <c r="E123" s="121" t="str">
        <f t="shared" si="2"/>
        <v/>
      </c>
      <c r="G123" s="121" t="str">
        <f t="shared" si="3"/>
        <v/>
      </c>
      <c r="H123" s="121" t="str">
        <f>IFERROR(VLOOKUP(G123,base!$C$2:$D$133,2,FALSE),"")</f>
        <v/>
      </c>
    </row>
    <row r="124" spans="1:8" ht="15.75" thickBot="1" x14ac:dyDescent="0.3">
      <c r="A124" s="118" t="s">
        <v>3684</v>
      </c>
      <c r="B124" s="120">
        <v>428</v>
      </c>
      <c r="C124" s="120" t="s">
        <v>48</v>
      </c>
      <c r="D124" s="121">
        <v>123</v>
      </c>
      <c r="E124" s="121" t="str">
        <f t="shared" si="2"/>
        <v/>
      </c>
      <c r="G124" s="121" t="str">
        <f t="shared" si="3"/>
        <v/>
      </c>
      <c r="H124" s="121" t="str">
        <f>IFERROR(VLOOKUP(G124,base!$C$2:$D$133,2,FALSE),"")</f>
        <v/>
      </c>
    </row>
    <row r="125" spans="1:8" ht="15.75" thickBot="1" x14ac:dyDescent="0.3">
      <c r="A125" s="118" t="s">
        <v>3683</v>
      </c>
      <c r="B125" s="120">
        <v>435</v>
      </c>
      <c r="C125" s="120" t="s">
        <v>58</v>
      </c>
      <c r="D125" s="121">
        <v>124</v>
      </c>
      <c r="E125" s="121" t="str">
        <f t="shared" si="2"/>
        <v/>
      </c>
      <c r="G125" s="121" t="str">
        <f t="shared" si="3"/>
        <v/>
      </c>
      <c r="H125" s="121" t="str">
        <f>IFERROR(VLOOKUP(G125,base!$C$2:$D$133,2,FALSE),"")</f>
        <v/>
      </c>
    </row>
    <row r="126" spans="1:8" ht="15.75" thickBot="1" x14ac:dyDescent="0.3">
      <c r="A126" s="118" t="s">
        <v>3684</v>
      </c>
      <c r="B126" s="120">
        <v>435</v>
      </c>
      <c r="C126" s="120" t="s">
        <v>58</v>
      </c>
      <c r="D126" s="121">
        <v>125</v>
      </c>
      <c r="E126" s="121" t="str">
        <f t="shared" si="2"/>
        <v/>
      </c>
      <c r="G126" s="121" t="str">
        <f t="shared" si="3"/>
        <v/>
      </c>
      <c r="H126" s="121" t="str">
        <f>IFERROR(VLOOKUP(G126,base!$C$2:$D$133,2,FALSE),"")</f>
        <v/>
      </c>
    </row>
    <row r="127" spans="1:8" ht="15.75" thickBot="1" x14ac:dyDescent="0.3">
      <c r="A127" s="118" t="s">
        <v>3683</v>
      </c>
      <c r="B127" s="120">
        <v>440</v>
      </c>
      <c r="C127" s="120" t="s">
        <v>84</v>
      </c>
      <c r="D127" s="121">
        <v>126</v>
      </c>
      <c r="E127" s="121" t="str">
        <f t="shared" si="2"/>
        <v/>
      </c>
      <c r="G127" s="121" t="str">
        <f t="shared" si="3"/>
        <v/>
      </c>
      <c r="H127" s="121" t="str">
        <f>IFERROR(VLOOKUP(G127,base!$C$2:$D$133,2,FALSE),"")</f>
        <v/>
      </c>
    </row>
    <row r="128" spans="1:8" ht="15.75" thickBot="1" x14ac:dyDescent="0.3">
      <c r="A128" s="118" t="s">
        <v>3684</v>
      </c>
      <c r="B128" s="120">
        <v>440</v>
      </c>
      <c r="C128" s="120" t="s">
        <v>84</v>
      </c>
      <c r="D128" s="121">
        <v>127</v>
      </c>
      <c r="E128" s="121" t="str">
        <f t="shared" si="2"/>
        <v/>
      </c>
      <c r="G128" s="121" t="str">
        <f t="shared" si="3"/>
        <v/>
      </c>
      <c r="H128" s="121" t="str">
        <f>IFERROR(VLOOKUP(G128,base!$C$2:$D$133,2,FALSE),"")</f>
        <v/>
      </c>
    </row>
    <row r="129" spans="1:8" ht="15.75" thickBot="1" x14ac:dyDescent="0.3">
      <c r="A129" s="118" t="s">
        <v>3683</v>
      </c>
      <c r="B129" s="120">
        <v>445</v>
      </c>
      <c r="C129" s="120" t="s">
        <v>47</v>
      </c>
      <c r="D129" s="121">
        <v>128</v>
      </c>
      <c r="E129" s="121" t="str">
        <f t="shared" si="2"/>
        <v/>
      </c>
      <c r="G129" s="121" t="str">
        <f t="shared" si="3"/>
        <v/>
      </c>
      <c r="H129" s="121" t="str">
        <f>IFERROR(VLOOKUP(G129,base!$C$2:$D$133,2,FALSE),"")</f>
        <v/>
      </c>
    </row>
    <row r="130" spans="1:8" ht="15.75" thickBot="1" x14ac:dyDescent="0.3">
      <c r="A130" s="118" t="s">
        <v>3684</v>
      </c>
      <c r="B130" s="120">
        <v>445</v>
      </c>
      <c r="C130" s="120" t="s">
        <v>47</v>
      </c>
      <c r="D130" s="121">
        <v>129</v>
      </c>
      <c r="E130" s="121" t="str">
        <f t="shared" si="2"/>
        <v/>
      </c>
      <c r="G130" s="121" t="str">
        <f t="shared" si="3"/>
        <v/>
      </c>
      <c r="H130" s="121" t="str">
        <f>IFERROR(VLOOKUP(G130,base!$C$2:$D$133,2,FALSE),"")</f>
        <v/>
      </c>
    </row>
    <row r="131" spans="1:8" ht="15.75" thickBot="1" x14ac:dyDescent="0.3">
      <c r="A131" s="118" t="s">
        <v>3683</v>
      </c>
      <c r="B131" s="120">
        <v>450</v>
      </c>
      <c r="C131" s="120" t="s">
        <v>85</v>
      </c>
      <c r="D131" s="121">
        <v>130</v>
      </c>
      <c r="E131" s="121" t="str">
        <f t="shared" ref="E131:E194" si="4">IF(A131=$F$2,B131,"")</f>
        <v/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.75" thickBot="1" x14ac:dyDescent="0.3">
      <c r="A132" s="118" t="s">
        <v>3684</v>
      </c>
      <c r="B132" s="120">
        <v>450</v>
      </c>
      <c r="C132" s="120" t="s">
        <v>85</v>
      </c>
      <c r="D132" s="121">
        <v>131</v>
      </c>
      <c r="E132" s="121" t="str">
        <f t="shared" si="4"/>
        <v/>
      </c>
      <c r="G132" s="121" t="str">
        <f t="shared" si="5"/>
        <v/>
      </c>
      <c r="H132" s="121" t="str">
        <f>IFERROR(VLOOKUP(G132,base!$C$2:$D$133,2,FALSE),"")</f>
        <v/>
      </c>
    </row>
    <row r="133" spans="1:8" ht="15.75" thickBot="1" x14ac:dyDescent="0.3">
      <c r="A133" s="118" t="s">
        <v>3683</v>
      </c>
      <c r="B133" s="120">
        <v>452</v>
      </c>
      <c r="C133" s="120" t="s">
        <v>32</v>
      </c>
      <c r="D133" s="121">
        <v>132</v>
      </c>
      <c r="E133" s="121" t="str">
        <f t="shared" si="4"/>
        <v/>
      </c>
      <c r="G133" s="121" t="str">
        <f t="shared" si="5"/>
        <v/>
      </c>
      <c r="H133" s="121" t="str">
        <f>IFERROR(VLOOKUP(G133,base!$C$2:$D$133,2,FALSE),"")</f>
        <v/>
      </c>
    </row>
    <row r="134" spans="1:8" ht="15.75" thickBot="1" x14ac:dyDescent="0.3">
      <c r="A134" s="118" t="s">
        <v>3684</v>
      </c>
      <c r="B134" s="120">
        <v>452</v>
      </c>
      <c r="C134" s="120" t="s">
        <v>32</v>
      </c>
      <c r="D134" s="121">
        <v>133</v>
      </c>
      <c r="E134" s="121" t="str">
        <f t="shared" si="4"/>
        <v/>
      </c>
      <c r="G134" s="121" t="str">
        <f t="shared" si="5"/>
        <v/>
      </c>
      <c r="H134" s="121" t="str">
        <f>IFERROR(VLOOKUP(G134,base!$C$2:$D$133,2,FALSE),"")</f>
        <v/>
      </c>
    </row>
    <row r="135" spans="1:8" ht="15.75" thickBot="1" x14ac:dyDescent="0.3">
      <c r="A135" s="118" t="s">
        <v>3683</v>
      </c>
      <c r="B135" s="120">
        <v>460</v>
      </c>
      <c r="C135" s="120" t="s">
        <v>89</v>
      </c>
      <c r="D135" s="121">
        <v>134</v>
      </c>
      <c r="E135" s="121" t="str">
        <f t="shared" si="4"/>
        <v/>
      </c>
      <c r="G135" s="121" t="str">
        <f t="shared" si="5"/>
        <v/>
      </c>
      <c r="H135" s="121" t="str">
        <f>IFERROR(VLOOKUP(G135,base!$C$2:$D$133,2,FALSE),"")</f>
        <v/>
      </c>
    </row>
    <row r="136" spans="1:8" ht="15.75" thickBot="1" x14ac:dyDescent="0.3">
      <c r="A136" s="118" t="s">
        <v>3684</v>
      </c>
      <c r="B136" s="120">
        <v>460</v>
      </c>
      <c r="C136" s="120" t="s">
        <v>89</v>
      </c>
      <c r="D136" s="121">
        <v>135</v>
      </c>
      <c r="E136" s="121" t="str">
        <f t="shared" si="4"/>
        <v/>
      </c>
      <c r="G136" s="121" t="str">
        <f t="shared" si="5"/>
        <v/>
      </c>
      <c r="H136" s="121" t="str">
        <f>IFERROR(VLOOKUP(G136,base!$C$2:$D$133,2,FALSE),"")</f>
        <v/>
      </c>
    </row>
    <row r="137" spans="1:8" ht="15.75" thickBot="1" x14ac:dyDescent="0.3">
      <c r="A137" s="118" t="s">
        <v>3683</v>
      </c>
      <c r="B137" s="120">
        <v>461</v>
      </c>
      <c r="C137" s="120" t="s">
        <v>98</v>
      </c>
      <c r="D137" s="121">
        <v>136</v>
      </c>
      <c r="E137" s="121" t="str">
        <f t="shared" si="4"/>
        <v/>
      </c>
      <c r="G137" s="121" t="str">
        <f t="shared" si="5"/>
        <v/>
      </c>
      <c r="H137" s="121" t="str">
        <f>IFERROR(VLOOKUP(G137,base!$C$2:$D$133,2,FALSE),"")</f>
        <v/>
      </c>
    </row>
    <row r="138" spans="1:8" ht="15.75" thickBot="1" x14ac:dyDescent="0.3">
      <c r="A138" s="118" t="s">
        <v>3684</v>
      </c>
      <c r="B138" s="120">
        <v>461</v>
      </c>
      <c r="C138" s="120" t="s">
        <v>98</v>
      </c>
      <c r="D138" s="121">
        <v>137</v>
      </c>
      <c r="E138" s="121" t="str">
        <f t="shared" si="4"/>
        <v/>
      </c>
      <c r="G138" s="121" t="str">
        <f t="shared" si="5"/>
        <v/>
      </c>
      <c r="H138" s="121" t="str">
        <f>IFERROR(VLOOKUP(G138,base!$C$2:$D$133,2,FALSE),"")</f>
        <v/>
      </c>
    </row>
    <row r="139" spans="1:8" ht="15.75" thickBot="1" x14ac:dyDescent="0.3">
      <c r="A139" s="118" t="s">
        <v>3683</v>
      </c>
      <c r="B139" s="120">
        <v>463</v>
      </c>
      <c r="C139" s="120" t="s">
        <v>99</v>
      </c>
      <c r="D139" s="121">
        <v>138</v>
      </c>
      <c r="E139" s="121" t="str">
        <f t="shared" si="4"/>
        <v/>
      </c>
      <c r="G139" s="121" t="str">
        <f t="shared" si="5"/>
        <v/>
      </c>
      <c r="H139" s="121" t="str">
        <f>IFERROR(VLOOKUP(G139,base!$C$2:$D$133,2,FALSE),"")</f>
        <v/>
      </c>
    </row>
    <row r="140" spans="1:8" ht="15.75" thickBot="1" x14ac:dyDescent="0.3">
      <c r="A140" s="118" t="s">
        <v>3684</v>
      </c>
      <c r="B140" s="120">
        <v>463</v>
      </c>
      <c r="C140" s="120" t="s">
        <v>99</v>
      </c>
      <c r="D140" s="121">
        <v>139</v>
      </c>
      <c r="E140" s="121" t="str">
        <f t="shared" si="4"/>
        <v/>
      </c>
      <c r="G140" s="121" t="str">
        <f t="shared" si="5"/>
        <v/>
      </c>
      <c r="H140" s="121" t="str">
        <f>IFERROR(VLOOKUP(G140,base!$C$2:$D$133,2,FALSE),"")</f>
        <v/>
      </c>
    </row>
    <row r="141" spans="1:8" ht="15.75" thickBot="1" x14ac:dyDescent="0.3">
      <c r="A141" s="118" t="s">
        <v>3683</v>
      </c>
      <c r="B141" s="120">
        <v>465</v>
      </c>
      <c r="C141" s="120" t="s">
        <v>64</v>
      </c>
      <c r="D141" s="121">
        <v>140</v>
      </c>
      <c r="E141" s="121" t="str">
        <f t="shared" si="4"/>
        <v/>
      </c>
      <c r="G141" s="121" t="str">
        <f t="shared" si="5"/>
        <v/>
      </c>
      <c r="H141" s="121" t="str">
        <f>IFERROR(VLOOKUP(G141,base!$C$2:$D$133,2,FALSE),"")</f>
        <v/>
      </c>
    </row>
    <row r="142" spans="1:8" ht="15.75" thickBot="1" x14ac:dyDescent="0.3">
      <c r="A142" s="118" t="s">
        <v>3684</v>
      </c>
      <c r="B142" s="120">
        <v>465</v>
      </c>
      <c r="C142" s="120" t="s">
        <v>64</v>
      </c>
      <c r="D142" s="121">
        <v>141</v>
      </c>
      <c r="E142" s="121" t="str">
        <f t="shared" si="4"/>
        <v/>
      </c>
      <c r="G142" s="121" t="str">
        <f t="shared" si="5"/>
        <v/>
      </c>
      <c r="H142" s="121" t="str">
        <f>IFERROR(VLOOKUP(G142,base!$C$2:$D$133,2,FALSE),"")</f>
        <v/>
      </c>
    </row>
    <row r="143" spans="1:8" ht="15.75" thickBot="1" x14ac:dyDescent="0.3">
      <c r="A143" s="118" t="s">
        <v>3683</v>
      </c>
      <c r="B143" s="120">
        <v>475</v>
      </c>
      <c r="C143" s="120" t="s">
        <v>67</v>
      </c>
      <c r="D143" s="121">
        <v>142</v>
      </c>
      <c r="E143" s="121" t="str">
        <f t="shared" si="4"/>
        <v/>
      </c>
      <c r="G143" s="121" t="str">
        <f t="shared" si="5"/>
        <v/>
      </c>
      <c r="H143" s="121" t="str">
        <f>IFERROR(VLOOKUP(G143,base!$C$2:$D$133,2,FALSE),"")</f>
        <v/>
      </c>
    </row>
    <row r="144" spans="1:8" ht="15.75" thickBot="1" x14ac:dyDescent="0.3">
      <c r="A144" s="118" t="s">
        <v>3684</v>
      </c>
      <c r="B144" s="120">
        <v>475</v>
      </c>
      <c r="C144" s="120" t="s">
        <v>67</v>
      </c>
      <c r="D144" s="121">
        <v>143</v>
      </c>
      <c r="E144" s="121" t="str">
        <f t="shared" si="4"/>
        <v/>
      </c>
      <c r="G144" s="121" t="str">
        <f t="shared" si="5"/>
        <v/>
      </c>
      <c r="H144" s="121" t="str">
        <f>IFERROR(VLOOKUP(G144,base!$C$2:$D$133,2,FALSE),"")</f>
        <v/>
      </c>
    </row>
    <row r="145" spans="1:8" ht="15.75" thickBot="1" x14ac:dyDescent="0.3">
      <c r="A145" s="118" t="s">
        <v>3683</v>
      </c>
      <c r="B145" s="120">
        <v>480</v>
      </c>
      <c r="C145" s="120" t="s">
        <v>83</v>
      </c>
      <c r="D145" s="121">
        <v>144</v>
      </c>
      <c r="E145" s="121" t="str">
        <f t="shared" si="4"/>
        <v/>
      </c>
      <c r="G145" s="121" t="str">
        <f t="shared" si="5"/>
        <v/>
      </c>
      <c r="H145" s="121" t="str">
        <f>IFERROR(VLOOKUP(G145,base!$C$2:$D$133,2,FALSE),"")</f>
        <v/>
      </c>
    </row>
    <row r="146" spans="1:8" ht="15.75" thickBot="1" x14ac:dyDescent="0.3">
      <c r="A146" s="118" t="s">
        <v>3684</v>
      </c>
      <c r="B146" s="120">
        <v>480</v>
      </c>
      <c r="C146" s="120" t="s">
        <v>83</v>
      </c>
      <c r="D146" s="121">
        <v>145</v>
      </c>
      <c r="E146" s="121" t="str">
        <f t="shared" si="4"/>
        <v/>
      </c>
      <c r="G146" s="121" t="str">
        <f t="shared" si="5"/>
        <v/>
      </c>
      <c r="H146" s="121" t="str">
        <f>IFERROR(VLOOKUP(G146,base!$C$2:$D$133,2,FALSE),"")</f>
        <v/>
      </c>
    </row>
    <row r="147" spans="1:8" ht="15.75" thickBot="1" x14ac:dyDescent="0.3">
      <c r="A147" s="118" t="s">
        <v>3683</v>
      </c>
      <c r="B147" s="120">
        <v>495</v>
      </c>
      <c r="C147" s="120" t="s">
        <v>150</v>
      </c>
      <c r="D147" s="121">
        <v>146</v>
      </c>
      <c r="E147" s="121" t="str">
        <f t="shared" si="4"/>
        <v/>
      </c>
      <c r="G147" s="121" t="str">
        <f t="shared" si="5"/>
        <v/>
      </c>
      <c r="H147" s="121" t="str">
        <f>IFERROR(VLOOKUP(G147,base!$C$2:$D$133,2,FALSE),"")</f>
        <v/>
      </c>
    </row>
    <row r="148" spans="1:8" ht="15.75" thickBot="1" x14ac:dyDescent="0.3">
      <c r="A148" s="118" t="s">
        <v>3684</v>
      </c>
      <c r="B148" s="120">
        <v>495</v>
      </c>
      <c r="C148" s="120" t="s">
        <v>150</v>
      </c>
      <c r="D148" s="121">
        <v>147</v>
      </c>
      <c r="E148" s="121" t="str">
        <f t="shared" si="4"/>
        <v/>
      </c>
      <c r="G148" s="121" t="str">
        <f t="shared" si="5"/>
        <v/>
      </c>
      <c r="H148" s="121" t="str">
        <f>IFERROR(VLOOKUP(G148,base!$C$2:$D$133,2,FALSE),"")</f>
        <v/>
      </c>
    </row>
    <row r="149" spans="1:8" ht="15.75" thickBot="1" x14ac:dyDescent="0.3">
      <c r="A149" s="118" t="s">
        <v>3683</v>
      </c>
      <c r="B149" s="120">
        <v>505</v>
      </c>
      <c r="C149" s="120" t="s">
        <v>93</v>
      </c>
      <c r="D149" s="121">
        <v>148</v>
      </c>
      <c r="E149" s="121" t="str">
        <f t="shared" si="4"/>
        <v/>
      </c>
      <c r="G149" s="121" t="str">
        <f t="shared" si="5"/>
        <v/>
      </c>
      <c r="H149" s="121" t="str">
        <f>IFERROR(VLOOKUP(G149,base!$C$2:$D$133,2,FALSE),"")</f>
        <v/>
      </c>
    </row>
    <row r="150" spans="1:8" ht="15.75" thickBot="1" x14ac:dyDescent="0.3">
      <c r="A150" s="118" t="s">
        <v>3684</v>
      </c>
      <c r="B150" s="120">
        <v>505</v>
      </c>
      <c r="C150" s="120" t="s">
        <v>93</v>
      </c>
      <c r="D150" s="121">
        <v>149</v>
      </c>
      <c r="E150" s="121" t="str">
        <f t="shared" si="4"/>
        <v/>
      </c>
      <c r="G150" s="121" t="str">
        <f t="shared" si="5"/>
        <v/>
      </c>
      <c r="H150" s="121" t="str">
        <f>IFERROR(VLOOKUP(G150,base!$C$2:$D$133,2,FALSE),"")</f>
        <v/>
      </c>
    </row>
    <row r="151" spans="1:8" ht="15.75" thickBot="1" x14ac:dyDescent="0.3">
      <c r="A151" s="118" t="s">
        <v>3683</v>
      </c>
      <c r="B151" s="120">
        <v>510</v>
      </c>
      <c r="C151" s="120" t="s">
        <v>106</v>
      </c>
      <c r="D151" s="121">
        <v>150</v>
      </c>
      <c r="E151" s="121" t="str">
        <f t="shared" si="4"/>
        <v/>
      </c>
      <c r="G151" s="121" t="str">
        <f t="shared" si="5"/>
        <v/>
      </c>
      <c r="H151" s="121" t="str">
        <f>IFERROR(VLOOKUP(G151,base!$C$2:$D$133,2,FALSE),"")</f>
        <v/>
      </c>
    </row>
    <row r="152" spans="1:8" ht="15.75" thickBot="1" x14ac:dyDescent="0.3">
      <c r="A152" s="118" t="s">
        <v>3684</v>
      </c>
      <c r="B152" s="120">
        <v>510</v>
      </c>
      <c r="C152" s="120" t="s">
        <v>106</v>
      </c>
      <c r="D152" s="121">
        <v>151</v>
      </c>
      <c r="E152" s="121" t="str">
        <f t="shared" si="4"/>
        <v/>
      </c>
      <c r="G152" s="121" t="str">
        <f t="shared" si="5"/>
        <v/>
      </c>
      <c r="H152" s="121" t="str">
        <f>IFERROR(VLOOKUP(G152,base!$C$2:$D$133,2,FALSE),"")</f>
        <v/>
      </c>
    </row>
    <row r="153" spans="1:8" ht="15.75" thickBot="1" x14ac:dyDescent="0.3">
      <c r="A153" s="118" t="s">
        <v>3683</v>
      </c>
      <c r="B153" s="120">
        <v>515</v>
      </c>
      <c r="C153" s="120" t="s">
        <v>60</v>
      </c>
      <c r="D153" s="121">
        <v>152</v>
      </c>
      <c r="E153" s="121" t="str">
        <f t="shared" si="4"/>
        <v/>
      </c>
      <c r="G153" s="121" t="str">
        <f t="shared" si="5"/>
        <v/>
      </c>
      <c r="H153" s="121" t="str">
        <f>IFERROR(VLOOKUP(G153,base!$C$2:$D$133,2,FALSE),"")</f>
        <v/>
      </c>
    </row>
    <row r="154" spans="1:8" ht="15.75" thickBot="1" x14ac:dyDescent="0.3">
      <c r="A154" s="118" t="s">
        <v>3684</v>
      </c>
      <c r="B154" s="120">
        <v>515</v>
      </c>
      <c r="C154" s="120" t="s">
        <v>60</v>
      </c>
      <c r="D154" s="121">
        <v>153</v>
      </c>
      <c r="E154" s="121" t="str">
        <f t="shared" si="4"/>
        <v/>
      </c>
      <c r="G154" s="121" t="str">
        <f t="shared" si="5"/>
        <v/>
      </c>
      <c r="H154" s="121" t="str">
        <f>IFERROR(VLOOKUP(G154,base!$C$2:$D$133,2,FALSE),"")</f>
        <v/>
      </c>
    </row>
    <row r="155" spans="1:8" ht="15.75" thickBot="1" x14ac:dyDescent="0.3">
      <c r="A155" s="118" t="s">
        <v>3683</v>
      </c>
      <c r="B155" s="120">
        <v>535</v>
      </c>
      <c r="C155" s="120" t="s">
        <v>35</v>
      </c>
      <c r="D155" s="121">
        <v>154</v>
      </c>
      <c r="E155" s="121" t="str">
        <f t="shared" si="4"/>
        <v/>
      </c>
      <c r="G155" s="121" t="str">
        <f t="shared" si="5"/>
        <v/>
      </c>
      <c r="H155" s="121" t="str">
        <f>IFERROR(VLOOKUP(G155,base!$C$2:$D$133,2,FALSE),"")</f>
        <v/>
      </c>
    </row>
    <row r="156" spans="1:8" ht="15.75" thickBot="1" x14ac:dyDescent="0.3">
      <c r="A156" s="118" t="s">
        <v>3684</v>
      </c>
      <c r="B156" s="120">
        <v>535</v>
      </c>
      <c r="C156" s="120" t="s">
        <v>35</v>
      </c>
      <c r="D156" s="121">
        <v>155</v>
      </c>
      <c r="E156" s="121" t="str">
        <f t="shared" si="4"/>
        <v/>
      </c>
      <c r="G156" s="121" t="str">
        <f t="shared" si="5"/>
        <v/>
      </c>
      <c r="H156" s="121" t="str">
        <f>IFERROR(VLOOKUP(G156,base!$C$2:$D$133,2,FALSE),"")</f>
        <v/>
      </c>
    </row>
    <row r="157" spans="1:8" ht="15.75" thickBot="1" x14ac:dyDescent="0.3">
      <c r="A157" s="118" t="s">
        <v>3683</v>
      </c>
      <c r="B157" s="120">
        <v>540</v>
      </c>
      <c r="C157" s="120" t="s">
        <v>68</v>
      </c>
      <c r="D157" s="121">
        <v>156</v>
      </c>
      <c r="E157" s="121" t="str">
        <f t="shared" si="4"/>
        <v/>
      </c>
      <c r="G157" s="121" t="str">
        <f t="shared" si="5"/>
        <v/>
      </c>
      <c r="H157" s="121" t="str">
        <f>IFERROR(VLOOKUP(G157,base!$C$2:$D$133,2,FALSE),"")</f>
        <v/>
      </c>
    </row>
    <row r="158" spans="1:8" ht="15.75" thickBot="1" x14ac:dyDescent="0.3">
      <c r="A158" s="118" t="s">
        <v>3684</v>
      </c>
      <c r="B158" s="120">
        <v>540</v>
      </c>
      <c r="C158" s="120" t="s">
        <v>68</v>
      </c>
      <c r="D158" s="121">
        <v>157</v>
      </c>
      <c r="E158" s="121" t="str">
        <f t="shared" si="4"/>
        <v/>
      </c>
      <c r="G158" s="121" t="str">
        <f t="shared" si="5"/>
        <v/>
      </c>
      <c r="H158" s="121" t="str">
        <f>IFERROR(VLOOKUP(G158,base!$C$2:$D$133,2,FALSE),"")</f>
        <v/>
      </c>
    </row>
    <row r="159" spans="1:8" ht="15.75" thickBot="1" x14ac:dyDescent="0.3">
      <c r="A159" s="118" t="s">
        <v>3683</v>
      </c>
      <c r="B159" s="120">
        <v>548</v>
      </c>
      <c r="C159" s="120" t="s">
        <v>76</v>
      </c>
      <c r="D159" s="121">
        <v>158</v>
      </c>
      <c r="E159" s="121" t="str">
        <f t="shared" si="4"/>
        <v/>
      </c>
      <c r="G159" s="121" t="str">
        <f t="shared" si="5"/>
        <v/>
      </c>
      <c r="H159" s="121" t="str">
        <f>IFERROR(VLOOKUP(G159,base!$C$2:$D$133,2,FALSE),"")</f>
        <v/>
      </c>
    </row>
    <row r="160" spans="1:8" ht="15.75" thickBot="1" x14ac:dyDescent="0.3">
      <c r="A160" s="118" t="s">
        <v>3684</v>
      </c>
      <c r="B160" s="120">
        <v>548</v>
      </c>
      <c r="C160" s="120" t="s">
        <v>76</v>
      </c>
      <c r="D160" s="121">
        <v>159</v>
      </c>
      <c r="E160" s="121" t="str">
        <f t="shared" si="4"/>
        <v/>
      </c>
      <c r="G160" s="121" t="str">
        <f t="shared" si="5"/>
        <v/>
      </c>
      <c r="H160" s="121" t="str">
        <f>IFERROR(VLOOKUP(G160,base!$C$2:$D$133,2,FALSE),"")</f>
        <v/>
      </c>
    </row>
    <row r="161" spans="1:8" ht="15.75" thickBot="1" x14ac:dyDescent="0.3">
      <c r="A161" s="118" t="s">
        <v>3683</v>
      </c>
      <c r="B161" s="120">
        <v>550</v>
      </c>
      <c r="C161" s="120" t="s">
        <v>77</v>
      </c>
      <c r="D161" s="121">
        <v>160</v>
      </c>
      <c r="E161" s="121" t="str">
        <f t="shared" si="4"/>
        <v/>
      </c>
      <c r="G161" s="121" t="str">
        <f t="shared" si="5"/>
        <v/>
      </c>
      <c r="H161" s="121" t="str">
        <f>IFERROR(VLOOKUP(G161,base!$C$2:$D$133,2,FALSE),"")</f>
        <v/>
      </c>
    </row>
    <row r="162" spans="1:8" ht="15.75" thickBot="1" x14ac:dyDescent="0.3">
      <c r="A162" s="118" t="s">
        <v>3684</v>
      </c>
      <c r="B162" s="120">
        <v>550</v>
      </c>
      <c r="C162" s="120" t="s">
        <v>77</v>
      </c>
      <c r="D162" s="121">
        <v>161</v>
      </c>
      <c r="E162" s="121" t="str">
        <f t="shared" si="4"/>
        <v/>
      </c>
      <c r="G162" s="121" t="str">
        <f t="shared" si="5"/>
        <v/>
      </c>
      <c r="H162" s="121" t="str">
        <f>IFERROR(VLOOKUP(G162,base!$C$2:$D$133,2,FALSE),"")</f>
        <v/>
      </c>
    </row>
    <row r="163" spans="1:8" ht="15.75" thickBot="1" x14ac:dyDescent="0.3">
      <c r="A163" s="118" t="s">
        <v>3683</v>
      </c>
      <c r="B163" s="120">
        <v>555</v>
      </c>
      <c r="C163" s="120" t="s">
        <v>80</v>
      </c>
      <c r="D163" s="121">
        <v>162</v>
      </c>
      <c r="E163" s="121" t="str">
        <f t="shared" si="4"/>
        <v/>
      </c>
      <c r="G163" s="121" t="str">
        <f t="shared" si="5"/>
        <v/>
      </c>
      <c r="H163" s="121" t="str">
        <f>IFERROR(VLOOKUP(G163,base!$C$2:$D$133,2,FALSE),"")</f>
        <v/>
      </c>
    </row>
    <row r="164" spans="1:8" ht="15.75" thickBot="1" x14ac:dyDescent="0.3">
      <c r="A164" s="118" t="s">
        <v>3684</v>
      </c>
      <c r="B164" s="120">
        <v>555</v>
      </c>
      <c r="C164" s="120" t="s">
        <v>80</v>
      </c>
      <c r="D164" s="121">
        <v>163</v>
      </c>
      <c r="E164" s="121" t="str">
        <f t="shared" si="4"/>
        <v/>
      </c>
      <c r="G164" s="121" t="str">
        <f t="shared" si="5"/>
        <v/>
      </c>
      <c r="H164" s="121" t="str">
        <f>IFERROR(VLOOKUP(G164,base!$C$2:$D$133,2,FALSE),"")</f>
        <v/>
      </c>
    </row>
    <row r="165" spans="1:8" ht="15.75" thickBot="1" x14ac:dyDescent="0.3">
      <c r="A165" s="118" t="s">
        <v>3683</v>
      </c>
      <c r="B165" s="120">
        <v>565</v>
      </c>
      <c r="C165" s="120" t="s">
        <v>53</v>
      </c>
      <c r="D165" s="121">
        <v>164</v>
      </c>
      <c r="E165" s="121" t="str">
        <f t="shared" si="4"/>
        <v/>
      </c>
      <c r="G165" s="121" t="str">
        <f t="shared" si="5"/>
        <v/>
      </c>
      <c r="H165" s="121" t="str">
        <f>IFERROR(VLOOKUP(G165,base!$C$2:$D$133,2,FALSE),"")</f>
        <v/>
      </c>
    </row>
    <row r="166" spans="1:8" ht="15.75" thickBot="1" x14ac:dyDescent="0.3">
      <c r="A166" s="118" t="s">
        <v>3684</v>
      </c>
      <c r="B166" s="120">
        <v>565</v>
      </c>
      <c r="C166" s="120" t="s">
        <v>53</v>
      </c>
      <c r="D166" s="121">
        <v>165</v>
      </c>
      <c r="E166" s="121" t="str">
        <f t="shared" si="4"/>
        <v/>
      </c>
      <c r="G166" s="121" t="str">
        <f t="shared" si="5"/>
        <v/>
      </c>
      <c r="H166" s="121" t="str">
        <f>IFERROR(VLOOKUP(G166,base!$C$2:$D$133,2,FALSE),"")</f>
        <v/>
      </c>
    </row>
    <row r="167" spans="1:8" ht="15.75" thickBot="1" x14ac:dyDescent="0.3">
      <c r="A167" s="118" t="s">
        <v>3683</v>
      </c>
      <c r="B167" s="120">
        <v>580</v>
      </c>
      <c r="C167" s="120" t="s">
        <v>79</v>
      </c>
      <c r="D167" s="121">
        <v>166</v>
      </c>
      <c r="E167" s="121" t="str">
        <f t="shared" si="4"/>
        <v/>
      </c>
      <c r="G167" s="121" t="str">
        <f t="shared" si="5"/>
        <v/>
      </c>
      <c r="H167" s="121" t="str">
        <f>IFERROR(VLOOKUP(G167,base!$C$2:$D$133,2,FALSE),"")</f>
        <v/>
      </c>
    </row>
    <row r="168" spans="1:8" ht="15.75" thickBot="1" x14ac:dyDescent="0.3">
      <c r="A168" s="118" t="s">
        <v>3684</v>
      </c>
      <c r="B168" s="120">
        <v>580</v>
      </c>
      <c r="C168" s="120" t="s">
        <v>79</v>
      </c>
      <c r="D168" s="121">
        <v>167</v>
      </c>
      <c r="E168" s="121" t="str">
        <f t="shared" si="4"/>
        <v/>
      </c>
      <c r="G168" s="121" t="str">
        <f t="shared" si="5"/>
        <v/>
      </c>
      <c r="H168" s="121" t="str">
        <f>IFERROR(VLOOKUP(G168,base!$C$2:$D$133,2,FALSE),"")</f>
        <v/>
      </c>
    </row>
    <row r="169" spans="1:8" ht="15.75" thickBot="1" x14ac:dyDescent="0.3">
      <c r="A169" s="118" t="s">
        <v>3683</v>
      </c>
      <c r="B169" s="120">
        <v>593</v>
      </c>
      <c r="C169" s="120" t="s">
        <v>44</v>
      </c>
      <c r="D169" s="121">
        <v>168</v>
      </c>
      <c r="E169" s="121" t="str">
        <f t="shared" si="4"/>
        <v/>
      </c>
      <c r="G169" s="121" t="str">
        <f t="shared" si="5"/>
        <v/>
      </c>
      <c r="H169" s="121" t="str">
        <f>IFERROR(VLOOKUP(G169,base!$C$2:$D$133,2,FALSE),"")</f>
        <v/>
      </c>
    </row>
    <row r="170" spans="1:8" ht="15.75" thickBot="1" x14ac:dyDescent="0.3">
      <c r="A170" s="118" t="s">
        <v>3684</v>
      </c>
      <c r="B170" s="120">
        <v>593</v>
      </c>
      <c r="C170" s="120" t="s">
        <v>44</v>
      </c>
      <c r="D170" s="121">
        <v>169</v>
      </c>
      <c r="E170" s="121" t="str">
        <f t="shared" si="4"/>
        <v/>
      </c>
      <c r="G170" s="121" t="str">
        <f t="shared" si="5"/>
        <v/>
      </c>
      <c r="H170" s="121" t="str">
        <f>IFERROR(VLOOKUP(G170,base!$C$2:$D$133,2,FALSE),"")</f>
        <v/>
      </c>
    </row>
    <row r="171" spans="1:8" ht="15.75" thickBot="1" x14ac:dyDescent="0.3">
      <c r="A171" s="118" t="s">
        <v>3683</v>
      </c>
      <c r="B171" s="120">
        <v>595</v>
      </c>
      <c r="C171" s="120" t="s">
        <v>148</v>
      </c>
      <c r="D171" s="121">
        <v>170</v>
      </c>
      <c r="E171" s="121" t="str">
        <f t="shared" si="4"/>
        <v/>
      </c>
      <c r="G171" s="121" t="str">
        <f t="shared" si="5"/>
        <v/>
      </c>
      <c r="H171" s="121" t="str">
        <f>IFERROR(VLOOKUP(G171,base!$C$2:$D$133,2,FALSE),"")</f>
        <v/>
      </c>
    </row>
    <row r="172" spans="1:8" ht="15.75" thickBot="1" x14ac:dyDescent="0.3">
      <c r="A172" s="118" t="s">
        <v>3684</v>
      </c>
      <c r="B172" s="120">
        <v>595</v>
      </c>
      <c r="C172" s="120" t="s">
        <v>148</v>
      </c>
      <c r="D172" s="121">
        <v>171</v>
      </c>
      <c r="E172" s="121" t="str">
        <f t="shared" si="4"/>
        <v/>
      </c>
      <c r="G172" s="121" t="str">
        <f t="shared" si="5"/>
        <v/>
      </c>
      <c r="H172" s="121" t="str">
        <f>IFERROR(VLOOKUP(G172,base!$C$2:$D$133,2,FALSE),"")</f>
        <v/>
      </c>
    </row>
    <row r="173" spans="1:8" ht="15.75" thickBot="1" x14ac:dyDescent="0.3">
      <c r="A173" s="118" t="s">
        <v>3683</v>
      </c>
      <c r="B173" s="120">
        <v>600</v>
      </c>
      <c r="C173" s="120" t="s">
        <v>82</v>
      </c>
      <c r="D173" s="121">
        <v>172</v>
      </c>
      <c r="E173" s="121" t="str">
        <f t="shared" si="4"/>
        <v/>
      </c>
      <c r="G173" s="121" t="str">
        <f t="shared" si="5"/>
        <v/>
      </c>
      <c r="H173" s="121" t="str">
        <f>IFERROR(VLOOKUP(G173,base!$C$2:$D$133,2,FALSE),"")</f>
        <v/>
      </c>
    </row>
    <row r="174" spans="1:8" ht="15.75" thickBot="1" x14ac:dyDescent="0.3">
      <c r="A174" s="118" t="s">
        <v>3684</v>
      </c>
      <c r="B174" s="120">
        <v>600</v>
      </c>
      <c r="C174" s="120" t="s">
        <v>82</v>
      </c>
      <c r="D174" s="121">
        <v>173</v>
      </c>
      <c r="E174" s="121" t="str">
        <f t="shared" si="4"/>
        <v/>
      </c>
      <c r="G174" s="121" t="str">
        <f t="shared" si="5"/>
        <v/>
      </c>
      <c r="H174" s="121" t="str">
        <f>IFERROR(VLOOKUP(G174,base!$C$2:$D$133,2,FALSE),"")</f>
        <v/>
      </c>
    </row>
    <row r="175" spans="1:8" ht="15.75" thickBot="1" x14ac:dyDescent="0.3">
      <c r="A175" s="118" t="s">
        <v>3683</v>
      </c>
      <c r="B175" s="120">
        <v>685</v>
      </c>
      <c r="C175" s="120" t="s">
        <v>78</v>
      </c>
      <c r="D175" s="121">
        <v>174</v>
      </c>
      <c r="E175" s="121" t="str">
        <f t="shared" si="4"/>
        <v/>
      </c>
      <c r="G175" s="121" t="str">
        <f t="shared" si="5"/>
        <v/>
      </c>
      <c r="H175" s="121" t="str">
        <f>IFERROR(VLOOKUP(G175,base!$C$2:$D$133,2,FALSE),"")</f>
        <v/>
      </c>
    </row>
    <row r="176" spans="1:8" ht="15.75" thickBot="1" x14ac:dyDescent="0.3">
      <c r="A176" s="118" t="s">
        <v>3684</v>
      </c>
      <c r="B176" s="120">
        <v>685</v>
      </c>
      <c r="C176" s="120" t="s">
        <v>78</v>
      </c>
      <c r="D176" s="121">
        <v>175</v>
      </c>
      <c r="E176" s="121" t="str">
        <f t="shared" si="4"/>
        <v/>
      </c>
      <c r="G176" s="121" t="str">
        <f t="shared" si="5"/>
        <v/>
      </c>
      <c r="H176" s="121" t="str">
        <f>IFERROR(VLOOKUP(G176,base!$C$2:$D$133,2,FALSE),"")</f>
        <v/>
      </c>
    </row>
    <row r="177" spans="1:8" ht="15.75" thickBot="1" x14ac:dyDescent="0.3">
      <c r="A177" s="118" t="s">
        <v>3683</v>
      </c>
      <c r="B177" s="120">
        <v>736</v>
      </c>
      <c r="C177" s="120" t="s">
        <v>3789</v>
      </c>
      <c r="D177" s="121">
        <v>176</v>
      </c>
      <c r="E177" s="121" t="str">
        <f t="shared" si="4"/>
        <v/>
      </c>
      <c r="G177" s="121" t="str">
        <f t="shared" si="5"/>
        <v/>
      </c>
      <c r="H177" s="121" t="str">
        <f>IFERROR(VLOOKUP(G177,base!$C$2:$D$133,2,FALSE),"")</f>
        <v/>
      </c>
    </row>
    <row r="178" spans="1:8" ht="15.75" thickBot="1" x14ac:dyDescent="0.3">
      <c r="A178" s="118" t="s">
        <v>3684</v>
      </c>
      <c r="B178" s="120">
        <v>736</v>
      </c>
      <c r="C178" s="120" t="s">
        <v>3789</v>
      </c>
      <c r="D178" s="121">
        <v>177</v>
      </c>
      <c r="E178" s="121" t="str">
        <f t="shared" si="4"/>
        <v/>
      </c>
      <c r="G178" s="121" t="str">
        <f t="shared" si="5"/>
        <v/>
      </c>
      <c r="H178" s="121" t="str">
        <f>IFERROR(VLOOKUP(G178,base!$C$2:$D$133,2,FALSE),"")</f>
        <v/>
      </c>
    </row>
    <row r="179" spans="1:8" ht="15.75" thickBot="1" x14ac:dyDescent="0.3">
      <c r="A179" s="118" t="s">
        <v>3683</v>
      </c>
      <c r="B179" s="120">
        <v>745</v>
      </c>
      <c r="C179" s="120" t="s">
        <v>108</v>
      </c>
      <c r="D179" s="121">
        <v>178</v>
      </c>
      <c r="E179" s="121" t="str">
        <f t="shared" si="4"/>
        <v/>
      </c>
      <c r="G179" s="121" t="str">
        <f t="shared" si="5"/>
        <v/>
      </c>
      <c r="H179" s="121" t="str">
        <f>IFERROR(VLOOKUP(G179,base!$C$2:$D$133,2,FALSE),"")</f>
        <v/>
      </c>
    </row>
    <row r="180" spans="1:8" ht="15.75" thickBot="1" x14ac:dyDescent="0.3">
      <c r="A180" s="118" t="s">
        <v>3684</v>
      </c>
      <c r="B180" s="120">
        <v>745</v>
      </c>
      <c r="C180" s="120" t="s">
        <v>108</v>
      </c>
      <c r="D180" s="121">
        <v>179</v>
      </c>
      <c r="E180" s="121" t="str">
        <f t="shared" si="4"/>
        <v/>
      </c>
      <c r="G180" s="121" t="str">
        <f t="shared" si="5"/>
        <v/>
      </c>
      <c r="H180" s="121" t="str">
        <f>IFERROR(VLOOKUP(G180,base!$C$2:$D$133,2,FALSE),"")</f>
        <v/>
      </c>
    </row>
    <row r="181" spans="1:8" ht="15.75" thickBot="1" x14ac:dyDescent="0.3">
      <c r="A181" s="118" t="s">
        <v>3683</v>
      </c>
      <c r="B181" s="120">
        <v>748</v>
      </c>
      <c r="C181" s="120" t="s">
        <v>81</v>
      </c>
      <c r="D181" s="121">
        <v>180</v>
      </c>
      <c r="E181" s="121" t="str">
        <f t="shared" si="4"/>
        <v/>
      </c>
      <c r="G181" s="121" t="str">
        <f t="shared" si="5"/>
        <v/>
      </c>
      <c r="H181" s="121" t="str">
        <f>IFERROR(VLOOKUP(G181,base!$C$2:$D$133,2,FALSE),"")</f>
        <v/>
      </c>
    </row>
    <row r="182" spans="1:8" ht="15.75" thickBot="1" x14ac:dyDescent="0.3">
      <c r="A182" s="118" t="s">
        <v>3684</v>
      </c>
      <c r="B182" s="120">
        <v>748</v>
      </c>
      <c r="C182" s="120" t="s">
        <v>81</v>
      </c>
      <c r="D182" s="121">
        <v>181</v>
      </c>
      <c r="E182" s="121" t="str">
        <f t="shared" si="4"/>
        <v/>
      </c>
      <c r="G182" s="121" t="str">
        <f t="shared" si="5"/>
        <v/>
      </c>
      <c r="H182" s="121" t="str">
        <f>IFERROR(VLOOKUP(G182,base!$C$2:$D$133,2,FALSE),"")</f>
        <v/>
      </c>
    </row>
    <row r="183" spans="1:8" ht="15.75" thickBot="1" x14ac:dyDescent="0.3">
      <c r="A183" s="118" t="s">
        <v>3683</v>
      </c>
      <c r="B183" s="120">
        <v>750</v>
      </c>
      <c r="C183" s="120" t="s">
        <v>97</v>
      </c>
      <c r="D183" s="121">
        <v>182</v>
      </c>
      <c r="E183" s="121" t="str">
        <f t="shared" si="4"/>
        <v/>
      </c>
      <c r="G183" s="121" t="str">
        <f t="shared" si="5"/>
        <v/>
      </c>
      <c r="H183" s="121" t="str">
        <f>IFERROR(VLOOKUP(G183,base!$C$2:$D$133,2,FALSE),"")</f>
        <v/>
      </c>
    </row>
    <row r="184" spans="1:8" ht="15.75" thickBot="1" x14ac:dyDescent="0.3">
      <c r="A184" s="118" t="s">
        <v>3684</v>
      </c>
      <c r="B184" s="120">
        <v>750</v>
      </c>
      <c r="C184" s="120" t="s">
        <v>97</v>
      </c>
      <c r="D184" s="121">
        <v>183</v>
      </c>
      <c r="E184" s="121" t="str">
        <f t="shared" si="4"/>
        <v/>
      </c>
      <c r="G184" s="121" t="str">
        <f t="shared" si="5"/>
        <v/>
      </c>
      <c r="H184" s="121" t="str">
        <f>IFERROR(VLOOKUP(G184,base!$C$2:$D$133,2,FALSE),"")</f>
        <v/>
      </c>
    </row>
    <row r="185" spans="1:8" ht="15.75" thickBot="1" x14ac:dyDescent="0.3">
      <c r="A185" s="118" t="s">
        <v>3683</v>
      </c>
      <c r="B185" s="120">
        <v>754</v>
      </c>
      <c r="C185" s="120" t="s">
        <v>51</v>
      </c>
      <c r="D185" s="121">
        <v>184</v>
      </c>
      <c r="E185" s="121" t="str">
        <f t="shared" si="4"/>
        <v/>
      </c>
      <c r="G185" s="121" t="str">
        <f t="shared" si="5"/>
        <v/>
      </c>
      <c r="H185" s="121" t="str">
        <f>IFERROR(VLOOKUP(G185,base!$C$2:$D$133,2,FALSE),"")</f>
        <v/>
      </c>
    </row>
    <row r="186" spans="1:8" ht="15.75" thickBot="1" x14ac:dyDescent="0.3">
      <c r="A186" s="118" t="s">
        <v>3684</v>
      </c>
      <c r="B186" s="120">
        <v>754</v>
      </c>
      <c r="C186" s="120" t="s">
        <v>51</v>
      </c>
      <c r="D186" s="121">
        <v>185</v>
      </c>
      <c r="E186" s="121" t="str">
        <f t="shared" si="4"/>
        <v/>
      </c>
      <c r="G186" s="121" t="str">
        <f t="shared" si="5"/>
        <v/>
      </c>
      <c r="H186" s="121" t="str">
        <f>IFERROR(VLOOKUP(G186,base!$C$2:$D$133,2,FALSE),"")</f>
        <v/>
      </c>
    </row>
    <row r="187" spans="1:8" ht="15.75" thickBot="1" x14ac:dyDescent="0.3">
      <c r="A187" s="118" t="s">
        <v>3683</v>
      </c>
      <c r="B187" s="120">
        <v>757</v>
      </c>
      <c r="C187" s="120" t="s">
        <v>39</v>
      </c>
      <c r="D187" s="121">
        <v>186</v>
      </c>
      <c r="E187" s="121" t="str">
        <f t="shared" si="4"/>
        <v/>
      </c>
      <c r="G187" s="121" t="str">
        <f t="shared" si="5"/>
        <v/>
      </c>
      <c r="H187" s="121" t="str">
        <f>IFERROR(VLOOKUP(G187,base!$C$2:$D$133,2,FALSE),"")</f>
        <v/>
      </c>
    </row>
    <row r="188" spans="1:8" ht="15.75" thickBot="1" x14ac:dyDescent="0.3">
      <c r="A188" s="118" t="s">
        <v>3684</v>
      </c>
      <c r="B188" s="120">
        <v>757</v>
      </c>
      <c r="C188" s="120" t="s">
        <v>39</v>
      </c>
      <c r="D188" s="121">
        <v>187</v>
      </c>
      <c r="E188" s="121" t="str">
        <f t="shared" si="4"/>
        <v/>
      </c>
      <c r="G188" s="121" t="str">
        <f t="shared" si="5"/>
        <v/>
      </c>
      <c r="H188" s="121" t="str">
        <f>IFERROR(VLOOKUP(G188,base!$C$2:$D$133,2,FALSE),"")</f>
        <v/>
      </c>
    </row>
    <row r="189" spans="1:8" ht="15.75" thickBot="1" x14ac:dyDescent="0.3">
      <c r="A189" s="118" t="s">
        <v>3683</v>
      </c>
      <c r="B189" s="120">
        <v>758</v>
      </c>
      <c r="C189" s="120" t="s">
        <v>36</v>
      </c>
      <c r="D189" s="121">
        <v>188</v>
      </c>
      <c r="E189" s="121" t="str">
        <f t="shared" si="4"/>
        <v/>
      </c>
      <c r="G189" s="121" t="str">
        <f t="shared" si="5"/>
        <v/>
      </c>
      <c r="H189" s="121" t="str">
        <f>IFERROR(VLOOKUP(G189,base!$C$2:$D$133,2,FALSE),"")</f>
        <v/>
      </c>
    </row>
    <row r="190" spans="1:8" ht="15.75" thickBot="1" x14ac:dyDescent="0.3">
      <c r="A190" s="118" t="s">
        <v>3684</v>
      </c>
      <c r="B190" s="120">
        <v>758</v>
      </c>
      <c r="C190" s="120" t="s">
        <v>36</v>
      </c>
      <c r="D190" s="121">
        <v>189</v>
      </c>
      <c r="E190" s="121" t="str">
        <f t="shared" si="4"/>
        <v/>
      </c>
      <c r="G190" s="121" t="str">
        <f t="shared" si="5"/>
        <v/>
      </c>
      <c r="H190" s="121" t="str">
        <f>IFERROR(VLOOKUP(G190,base!$C$2:$D$133,2,FALSE),"")</f>
        <v/>
      </c>
    </row>
    <row r="191" spans="1:8" ht="15.75" thickBot="1" x14ac:dyDescent="0.3">
      <c r="A191" s="118" t="s">
        <v>3683</v>
      </c>
      <c r="B191" s="120">
        <v>760</v>
      </c>
      <c r="C191" s="120" t="s">
        <v>33</v>
      </c>
      <c r="D191" s="121">
        <v>190</v>
      </c>
      <c r="E191" s="121" t="str">
        <f t="shared" si="4"/>
        <v/>
      </c>
      <c r="G191" s="121" t="str">
        <f t="shared" si="5"/>
        <v/>
      </c>
      <c r="H191" s="121" t="str">
        <f>IFERROR(VLOOKUP(G191,base!$C$2:$D$133,2,FALSE),"")</f>
        <v/>
      </c>
    </row>
    <row r="192" spans="1:8" ht="15.75" thickBot="1" x14ac:dyDescent="0.3">
      <c r="A192" s="118" t="s">
        <v>3684</v>
      </c>
      <c r="B192" s="120">
        <v>760</v>
      </c>
      <c r="C192" s="120" t="s">
        <v>33</v>
      </c>
      <c r="D192" s="121">
        <v>191</v>
      </c>
      <c r="E192" s="121" t="str">
        <f t="shared" si="4"/>
        <v/>
      </c>
      <c r="G192" s="121" t="str">
        <f t="shared" si="5"/>
        <v/>
      </c>
      <c r="H192" s="121" t="str">
        <f>IFERROR(VLOOKUP(G192,base!$C$2:$D$133,2,FALSE),"")</f>
        <v/>
      </c>
    </row>
    <row r="193" spans="1:8" ht="15.75" thickBot="1" x14ac:dyDescent="0.3">
      <c r="A193" s="118" t="s">
        <v>3683</v>
      </c>
      <c r="B193" s="120">
        <v>773</v>
      </c>
      <c r="C193" s="120" t="s">
        <v>23</v>
      </c>
      <c r="D193" s="121">
        <v>192</v>
      </c>
      <c r="E193" s="121" t="str">
        <f t="shared" si="4"/>
        <v/>
      </c>
      <c r="G193" s="121" t="str">
        <f t="shared" si="5"/>
        <v/>
      </c>
      <c r="H193" s="121" t="str">
        <f>IFERROR(VLOOKUP(G193,base!$C$2:$D$133,2,FALSE),"")</f>
        <v/>
      </c>
    </row>
    <row r="194" spans="1:8" ht="15.75" thickBot="1" x14ac:dyDescent="0.3">
      <c r="A194" s="118" t="s">
        <v>3684</v>
      </c>
      <c r="B194" s="120">
        <v>773</v>
      </c>
      <c r="C194" s="120" t="s">
        <v>23</v>
      </c>
      <c r="D194" s="121">
        <v>193</v>
      </c>
      <c r="E194" s="121" t="str">
        <f t="shared" si="4"/>
        <v/>
      </c>
      <c r="G194" s="121" t="str">
        <f t="shared" si="5"/>
        <v/>
      </c>
      <c r="H194" s="121" t="str">
        <f>IFERROR(VLOOKUP(G194,base!$C$2:$D$133,2,FALSE),"")</f>
        <v/>
      </c>
    </row>
    <row r="195" spans="1:8" ht="15.75" thickBot="1" x14ac:dyDescent="0.3">
      <c r="A195" s="118" t="s">
        <v>3683</v>
      </c>
      <c r="B195" s="120">
        <v>775</v>
      </c>
      <c r="C195" s="120" t="s">
        <v>22</v>
      </c>
      <c r="D195" s="121">
        <v>194</v>
      </c>
      <c r="E195" s="121" t="str">
        <f t="shared" ref="E195:E250" si="6">IF(A195=$F$2,B195,"")</f>
        <v/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.75" thickBot="1" x14ac:dyDescent="0.3">
      <c r="A196" s="118" t="s">
        <v>3684</v>
      </c>
      <c r="B196" s="120">
        <v>775</v>
      </c>
      <c r="C196" s="120" t="s">
        <v>22</v>
      </c>
      <c r="D196" s="121">
        <v>195</v>
      </c>
      <c r="E196" s="121" t="str">
        <f t="shared" si="6"/>
        <v/>
      </c>
      <c r="G196" s="121" t="str">
        <f t="shared" si="7"/>
        <v/>
      </c>
      <c r="H196" s="121" t="str">
        <f>IFERROR(VLOOKUP(G196,base!$C$2:$D$133,2,FALSE),"")</f>
        <v/>
      </c>
    </row>
    <row r="197" spans="1:8" ht="15.75" thickBot="1" x14ac:dyDescent="0.3">
      <c r="A197" s="118" t="s">
        <v>3683</v>
      </c>
      <c r="B197" s="120">
        <v>779</v>
      </c>
      <c r="C197" s="120" t="s">
        <v>29</v>
      </c>
      <c r="D197" s="121">
        <v>196</v>
      </c>
      <c r="E197" s="121" t="str">
        <f t="shared" si="6"/>
        <v/>
      </c>
      <c r="G197" s="121" t="str">
        <f t="shared" si="7"/>
        <v/>
      </c>
      <c r="H197" s="121" t="str">
        <f>IFERROR(VLOOKUP(G197,base!$C$2:$D$133,2,FALSE),"")</f>
        <v/>
      </c>
    </row>
    <row r="198" spans="1:8" ht="15.75" thickBot="1" x14ac:dyDescent="0.3">
      <c r="A198" s="118" t="s">
        <v>3684</v>
      </c>
      <c r="B198" s="120">
        <v>779</v>
      </c>
      <c r="C198" s="120" t="s">
        <v>29</v>
      </c>
      <c r="D198" s="121">
        <v>197</v>
      </c>
      <c r="E198" s="121" t="str">
        <f t="shared" si="6"/>
        <v/>
      </c>
      <c r="G198" s="121" t="str">
        <f t="shared" si="7"/>
        <v/>
      </c>
      <c r="H198" s="121" t="str">
        <f>IFERROR(VLOOKUP(G198,base!$C$2:$D$133,2,FALSE),"")</f>
        <v/>
      </c>
    </row>
    <row r="199" spans="1:8" ht="15.75" thickBot="1" x14ac:dyDescent="0.3">
      <c r="A199" s="118" t="s">
        <v>3683</v>
      </c>
      <c r="B199" s="120">
        <v>784</v>
      </c>
      <c r="C199" s="120" t="s">
        <v>24</v>
      </c>
      <c r="D199" s="121">
        <v>198</v>
      </c>
      <c r="E199" s="121" t="str">
        <f t="shared" si="6"/>
        <v/>
      </c>
      <c r="G199" s="121" t="str">
        <f t="shared" si="7"/>
        <v/>
      </c>
      <c r="H199" s="121" t="str">
        <f>IFERROR(VLOOKUP(G199,base!$C$2:$D$133,2,FALSE),"")</f>
        <v/>
      </c>
    </row>
    <row r="200" spans="1:8" ht="15.75" thickBot="1" x14ac:dyDescent="0.3">
      <c r="A200" s="118" t="s">
        <v>3684</v>
      </c>
      <c r="B200" s="120">
        <v>784</v>
      </c>
      <c r="C200" s="120" t="s">
        <v>24</v>
      </c>
      <c r="D200" s="121">
        <v>199</v>
      </c>
      <c r="E200" s="121" t="str">
        <f t="shared" si="6"/>
        <v/>
      </c>
      <c r="G200" s="121" t="str">
        <f t="shared" si="7"/>
        <v/>
      </c>
      <c r="H200" s="121" t="str">
        <f>IFERROR(VLOOKUP(G200,base!$C$2:$D$133,2,FALSE),"")</f>
        <v/>
      </c>
    </row>
    <row r="201" spans="1:8" ht="15.75" thickBot="1" x14ac:dyDescent="0.3">
      <c r="A201" s="118" t="s">
        <v>3683</v>
      </c>
      <c r="B201" s="120">
        <v>788</v>
      </c>
      <c r="C201" s="120" t="s">
        <v>21</v>
      </c>
      <c r="D201" s="121">
        <v>200</v>
      </c>
      <c r="E201" s="121" t="str">
        <f t="shared" si="6"/>
        <v/>
      </c>
      <c r="G201" s="121" t="str">
        <f t="shared" si="7"/>
        <v/>
      </c>
      <c r="H201" s="121" t="str">
        <f>IFERROR(VLOOKUP(G201,base!$C$2:$D$133,2,FALSE),"")</f>
        <v/>
      </c>
    </row>
    <row r="202" spans="1:8" ht="15.75" thickBot="1" x14ac:dyDescent="0.3">
      <c r="A202" s="118" t="s">
        <v>3684</v>
      </c>
      <c r="B202" s="120">
        <v>788</v>
      </c>
      <c r="C202" s="120" t="s">
        <v>21</v>
      </c>
      <c r="D202" s="121">
        <v>201</v>
      </c>
      <c r="E202" s="121" t="str">
        <f t="shared" si="6"/>
        <v/>
      </c>
      <c r="G202" s="121" t="str">
        <f t="shared" si="7"/>
        <v/>
      </c>
      <c r="H202" s="121" t="str">
        <f>IFERROR(VLOOKUP(G202,base!$C$2:$D$133,2,FALSE),"")</f>
        <v/>
      </c>
    </row>
    <row r="203" spans="1:8" ht="15.75" thickBot="1" x14ac:dyDescent="0.3">
      <c r="A203" s="118" t="s">
        <v>3683</v>
      </c>
      <c r="B203" s="120">
        <v>792</v>
      </c>
      <c r="C203" s="120" t="s">
        <v>26</v>
      </c>
      <c r="D203" s="121">
        <v>202</v>
      </c>
      <c r="E203" s="121" t="str">
        <f t="shared" si="6"/>
        <v/>
      </c>
      <c r="G203" s="121" t="str">
        <f t="shared" si="7"/>
        <v/>
      </c>
      <c r="H203" s="121" t="str">
        <f>IFERROR(VLOOKUP(G203,base!$C$2:$D$133,2,FALSE),"")</f>
        <v/>
      </c>
    </row>
    <row r="204" spans="1:8" ht="15.75" thickBot="1" x14ac:dyDescent="0.3">
      <c r="A204" s="118" t="s">
        <v>3684</v>
      </c>
      <c r="B204" s="120">
        <v>792</v>
      </c>
      <c r="C204" s="120" t="s">
        <v>26</v>
      </c>
      <c r="D204" s="121">
        <v>203</v>
      </c>
      <c r="E204" s="121" t="str">
        <f t="shared" si="6"/>
        <v/>
      </c>
      <c r="G204" s="121" t="str">
        <f t="shared" si="7"/>
        <v/>
      </c>
      <c r="H204" s="121" t="str">
        <f>IFERROR(VLOOKUP(G204,base!$C$2:$D$133,2,FALSE),"")</f>
        <v/>
      </c>
    </row>
    <row r="205" spans="1:8" ht="15.75" thickBot="1" x14ac:dyDescent="0.3">
      <c r="A205" s="118" t="s">
        <v>3683</v>
      </c>
      <c r="B205" s="120">
        <v>796</v>
      </c>
      <c r="C205" s="120" t="s">
        <v>25</v>
      </c>
      <c r="D205" s="121">
        <v>204</v>
      </c>
      <c r="E205" s="121" t="str">
        <f t="shared" si="6"/>
        <v/>
      </c>
      <c r="G205" s="121" t="str">
        <f t="shared" si="7"/>
        <v/>
      </c>
      <c r="H205" s="121" t="str">
        <f>IFERROR(VLOOKUP(G205,base!$C$2:$D$133,2,FALSE),"")</f>
        <v/>
      </c>
    </row>
    <row r="206" spans="1:8" ht="15.75" thickBot="1" x14ac:dyDescent="0.3">
      <c r="A206" s="118" t="s">
        <v>3684</v>
      </c>
      <c r="B206" s="120">
        <v>796</v>
      </c>
      <c r="C206" s="120" t="s">
        <v>25</v>
      </c>
      <c r="D206" s="121">
        <v>205</v>
      </c>
      <c r="E206" s="121" t="str">
        <f t="shared" si="6"/>
        <v/>
      </c>
      <c r="G206" s="121" t="str">
        <f t="shared" si="7"/>
        <v/>
      </c>
      <c r="H206" s="121" t="str">
        <f>IFERROR(VLOOKUP(G206,base!$C$2:$D$133,2,FALSE),"")</f>
        <v/>
      </c>
    </row>
    <row r="207" spans="1:8" ht="15.75" thickBot="1" x14ac:dyDescent="0.3">
      <c r="A207" s="118" t="s">
        <v>3683</v>
      </c>
      <c r="B207" s="120">
        <v>802</v>
      </c>
      <c r="C207" s="120" t="s">
        <v>27</v>
      </c>
      <c r="D207" s="121">
        <v>206</v>
      </c>
      <c r="E207" s="121" t="str">
        <f t="shared" si="6"/>
        <v/>
      </c>
      <c r="G207" s="121" t="str">
        <f t="shared" si="7"/>
        <v/>
      </c>
      <c r="H207" s="121" t="str">
        <f>IFERROR(VLOOKUP(G207,base!$C$2:$D$133,2,FALSE),"")</f>
        <v/>
      </c>
    </row>
    <row r="208" spans="1:8" ht="15.75" thickBot="1" x14ac:dyDescent="0.3">
      <c r="A208" s="118" t="s">
        <v>3684</v>
      </c>
      <c r="B208" s="120">
        <v>802</v>
      </c>
      <c r="C208" s="120" t="s">
        <v>27</v>
      </c>
      <c r="D208" s="121">
        <v>207</v>
      </c>
      <c r="E208" s="121" t="str">
        <f t="shared" si="6"/>
        <v/>
      </c>
      <c r="G208" s="121" t="str">
        <f t="shared" si="7"/>
        <v/>
      </c>
      <c r="H208" s="121" t="str">
        <f>IFERROR(VLOOKUP(G208,base!$C$2:$D$133,2,FALSE),"")</f>
        <v/>
      </c>
    </row>
    <row r="209" spans="1:8" ht="15.75" thickBot="1" x14ac:dyDescent="0.3">
      <c r="A209" s="118" t="s">
        <v>3683</v>
      </c>
      <c r="B209" s="120">
        <v>803</v>
      </c>
      <c r="C209" s="120" t="s">
        <v>28</v>
      </c>
      <c r="D209" s="121">
        <v>208</v>
      </c>
      <c r="E209" s="121" t="str">
        <f t="shared" si="6"/>
        <v/>
      </c>
      <c r="G209" s="121" t="str">
        <f t="shared" si="7"/>
        <v/>
      </c>
      <c r="H209" s="121" t="str">
        <f>IFERROR(VLOOKUP(G209,base!$C$2:$D$133,2,FALSE),"")</f>
        <v/>
      </c>
    </row>
    <row r="210" spans="1:8" ht="15.75" thickBot="1" x14ac:dyDescent="0.3">
      <c r="A210" s="118" t="s">
        <v>3684</v>
      </c>
      <c r="B210" s="120">
        <v>803</v>
      </c>
      <c r="C210" s="120" t="s">
        <v>28</v>
      </c>
      <c r="D210" s="121">
        <v>209</v>
      </c>
      <c r="E210" s="121" t="str">
        <f t="shared" si="6"/>
        <v/>
      </c>
      <c r="G210" s="121" t="str">
        <f t="shared" si="7"/>
        <v/>
      </c>
      <c r="H210" s="121" t="str">
        <f>IFERROR(VLOOKUP(G210,base!$C$2:$D$133,2,FALSE),"")</f>
        <v/>
      </c>
    </row>
    <row r="211" spans="1:8" ht="15.75" thickBot="1" x14ac:dyDescent="0.3">
      <c r="A211" s="118" t="s">
        <v>3683</v>
      </c>
      <c r="B211" s="120">
        <v>805</v>
      </c>
      <c r="C211" s="120" t="s">
        <v>46</v>
      </c>
      <c r="D211" s="121">
        <v>210</v>
      </c>
      <c r="E211" s="121" t="str">
        <f t="shared" si="6"/>
        <v/>
      </c>
      <c r="G211" s="121" t="str">
        <f t="shared" si="7"/>
        <v/>
      </c>
      <c r="H211" s="121" t="str">
        <f>IFERROR(VLOOKUP(G211,base!$C$2:$D$133,2,FALSE),"")</f>
        <v/>
      </c>
    </row>
    <row r="212" spans="1:8" ht="15.75" thickBot="1" x14ac:dyDescent="0.3">
      <c r="A212" s="118" t="s">
        <v>3684</v>
      </c>
      <c r="B212" s="120">
        <v>805</v>
      </c>
      <c r="C212" s="120" t="s">
        <v>46</v>
      </c>
      <c r="D212" s="121">
        <v>211</v>
      </c>
      <c r="E212" s="121" t="str">
        <f t="shared" si="6"/>
        <v/>
      </c>
      <c r="G212" s="121" t="str">
        <f t="shared" si="7"/>
        <v/>
      </c>
      <c r="H212" s="121" t="str">
        <f>IFERROR(VLOOKUP(G212,base!$C$2:$D$133,2,FALSE),"")</f>
        <v/>
      </c>
    </row>
    <row r="213" spans="1:8" ht="15.75" thickBot="1" x14ac:dyDescent="0.3">
      <c r="A213" s="118" t="s">
        <v>3683</v>
      </c>
      <c r="B213" s="120">
        <v>820</v>
      </c>
      <c r="C213" s="120" t="s">
        <v>66</v>
      </c>
      <c r="D213" s="121">
        <v>212</v>
      </c>
      <c r="E213" s="121" t="str">
        <f t="shared" si="6"/>
        <v/>
      </c>
      <c r="G213" s="121" t="str">
        <f t="shared" si="7"/>
        <v/>
      </c>
      <c r="H213" s="121" t="str">
        <f>IFERROR(VLOOKUP(G213,base!$C$2:$D$133,2,FALSE),"")</f>
        <v/>
      </c>
    </row>
    <row r="214" spans="1:8" ht="15.75" thickBot="1" x14ac:dyDescent="0.3">
      <c r="A214" s="118" t="s">
        <v>3684</v>
      </c>
      <c r="B214" s="120">
        <v>820</v>
      </c>
      <c r="C214" s="120" t="s">
        <v>66</v>
      </c>
      <c r="D214" s="121">
        <v>213</v>
      </c>
      <c r="E214" s="121" t="str">
        <f t="shared" si="6"/>
        <v/>
      </c>
      <c r="G214" s="121" t="str">
        <f t="shared" si="7"/>
        <v/>
      </c>
      <c r="H214" s="121" t="str">
        <f>IFERROR(VLOOKUP(G214,base!$C$2:$D$133,2,FALSE),"")</f>
        <v/>
      </c>
    </row>
    <row r="215" spans="1:8" ht="15.75" thickBot="1" x14ac:dyDescent="0.3">
      <c r="A215" s="118" t="s">
        <v>3683</v>
      </c>
      <c r="B215" s="120">
        <v>830</v>
      </c>
      <c r="C215" s="120" t="s">
        <v>69</v>
      </c>
      <c r="D215" s="121">
        <v>214</v>
      </c>
      <c r="E215" s="121" t="str">
        <f t="shared" si="6"/>
        <v/>
      </c>
      <c r="G215" s="121" t="str">
        <f t="shared" si="7"/>
        <v/>
      </c>
      <c r="H215" s="121" t="str">
        <f>IFERROR(VLOOKUP(G215,base!$C$2:$D$133,2,FALSE),"")</f>
        <v/>
      </c>
    </row>
    <row r="216" spans="1:8" ht="15.75" thickBot="1" x14ac:dyDescent="0.3">
      <c r="A216" s="118" t="s">
        <v>3684</v>
      </c>
      <c r="B216" s="120">
        <v>830</v>
      </c>
      <c r="C216" s="120" t="s">
        <v>69</v>
      </c>
      <c r="D216" s="121">
        <v>215</v>
      </c>
      <c r="E216" s="121" t="str">
        <f t="shared" si="6"/>
        <v/>
      </c>
      <c r="G216" s="121" t="str">
        <f t="shared" si="7"/>
        <v/>
      </c>
      <c r="H216" s="121" t="str">
        <f>IFERROR(VLOOKUP(G216,base!$C$2:$D$133,2,FALSE),"")</f>
        <v/>
      </c>
    </row>
    <row r="217" spans="1:8" ht="15.75" thickBot="1" x14ac:dyDescent="0.3">
      <c r="A217" s="118" t="s">
        <v>3683</v>
      </c>
      <c r="B217" s="120">
        <v>855</v>
      </c>
      <c r="C217" s="120" t="s">
        <v>42</v>
      </c>
      <c r="D217" s="121">
        <v>216</v>
      </c>
      <c r="E217" s="121" t="str">
        <f t="shared" si="6"/>
        <v/>
      </c>
      <c r="G217" s="121" t="str">
        <f t="shared" si="7"/>
        <v/>
      </c>
      <c r="H217" s="121" t="str">
        <f>IFERROR(VLOOKUP(G217,base!$C$2:$D$133,2,FALSE),"")</f>
        <v/>
      </c>
    </row>
    <row r="218" spans="1:8" ht="15.75" thickBot="1" x14ac:dyDescent="0.3">
      <c r="A218" s="118" t="s">
        <v>3684</v>
      </c>
      <c r="B218" s="120">
        <v>855</v>
      </c>
      <c r="C218" s="120" t="s">
        <v>42</v>
      </c>
      <c r="D218" s="121">
        <v>217</v>
      </c>
      <c r="E218" s="121" t="str">
        <f t="shared" si="6"/>
        <v/>
      </c>
      <c r="G218" s="121" t="str">
        <f t="shared" si="7"/>
        <v/>
      </c>
      <c r="H218" s="121" t="str">
        <f>IFERROR(VLOOKUP(G218,base!$C$2:$D$133,2,FALSE),"")</f>
        <v/>
      </c>
    </row>
    <row r="219" spans="1:8" ht="15.75" thickBot="1" x14ac:dyDescent="0.3">
      <c r="A219" s="118" t="s">
        <v>3683</v>
      </c>
      <c r="B219" s="120">
        <v>870</v>
      </c>
      <c r="C219" s="120" t="s">
        <v>62</v>
      </c>
      <c r="D219" s="121">
        <v>218</v>
      </c>
      <c r="E219" s="121" t="str">
        <f t="shared" si="6"/>
        <v/>
      </c>
      <c r="G219" s="121" t="str">
        <f t="shared" si="7"/>
        <v/>
      </c>
      <c r="H219" s="121" t="str">
        <f>IFERROR(VLOOKUP(G219,base!$C$2:$D$133,2,FALSE),"")</f>
        <v/>
      </c>
    </row>
    <row r="220" spans="1:8" ht="15.75" thickBot="1" x14ac:dyDescent="0.3">
      <c r="A220" s="118" t="s">
        <v>3684</v>
      </c>
      <c r="B220" s="120">
        <v>870</v>
      </c>
      <c r="C220" s="120" t="s">
        <v>62</v>
      </c>
      <c r="D220" s="121">
        <v>219</v>
      </c>
      <c r="E220" s="121" t="str">
        <f t="shared" si="6"/>
        <v/>
      </c>
      <c r="G220" s="121" t="str">
        <f t="shared" si="7"/>
        <v/>
      </c>
      <c r="H220" s="121" t="str">
        <f>IFERROR(VLOOKUP(G220,base!$C$2:$D$133,2,FALSE),"")</f>
        <v/>
      </c>
    </row>
    <row r="221" spans="1:8" ht="15.75" thickBot="1" x14ac:dyDescent="0.3">
      <c r="A221" s="118" t="s">
        <v>3683</v>
      </c>
      <c r="B221" s="120">
        <v>880</v>
      </c>
      <c r="C221" s="120" t="s">
        <v>100</v>
      </c>
      <c r="D221" s="121">
        <v>220</v>
      </c>
      <c r="E221" s="121" t="str">
        <f t="shared" si="6"/>
        <v/>
      </c>
      <c r="G221" s="121" t="str">
        <f t="shared" si="7"/>
        <v/>
      </c>
      <c r="H221" s="121" t="str">
        <f>IFERROR(VLOOKUP(G221,base!$C$2:$D$133,2,FALSE),"")</f>
        <v/>
      </c>
    </row>
    <row r="222" spans="1:8" ht="15.75" thickBot="1" x14ac:dyDescent="0.3">
      <c r="A222" s="118" t="s">
        <v>3684</v>
      </c>
      <c r="B222" s="120">
        <v>880</v>
      </c>
      <c r="C222" s="120" t="s">
        <v>100</v>
      </c>
      <c r="D222" s="121">
        <v>221</v>
      </c>
      <c r="E222" s="121" t="str">
        <f t="shared" si="6"/>
        <v/>
      </c>
      <c r="G222" s="121" t="str">
        <f t="shared" si="7"/>
        <v/>
      </c>
      <c r="H222" s="121" t="str">
        <f>IFERROR(VLOOKUP(G222,base!$C$2:$D$133,2,FALSE),"")</f>
        <v/>
      </c>
    </row>
    <row r="223" spans="1:8" ht="15.75" thickBot="1" x14ac:dyDescent="0.3">
      <c r="A223" s="118" t="s">
        <v>3683</v>
      </c>
      <c r="B223" s="120">
        <v>882</v>
      </c>
      <c r="C223" s="120" t="s">
        <v>104</v>
      </c>
      <c r="D223" s="121">
        <v>222</v>
      </c>
      <c r="E223" s="121" t="str">
        <f t="shared" si="6"/>
        <v/>
      </c>
      <c r="G223" s="121" t="str">
        <f t="shared" si="7"/>
        <v/>
      </c>
      <c r="H223" s="121" t="str">
        <f>IFERROR(VLOOKUP(G223,base!$C$2:$D$133,2,FALSE),"")</f>
        <v/>
      </c>
    </row>
    <row r="224" spans="1:8" ht="15.75" thickBot="1" x14ac:dyDescent="0.3">
      <c r="A224" s="118" t="s">
        <v>3684</v>
      </c>
      <c r="B224" s="120">
        <v>882</v>
      </c>
      <c r="C224" s="120" t="s">
        <v>104</v>
      </c>
      <c r="D224" s="121">
        <v>223</v>
      </c>
      <c r="E224" s="121" t="str">
        <f t="shared" si="6"/>
        <v/>
      </c>
      <c r="G224" s="121" t="str">
        <f t="shared" si="7"/>
        <v/>
      </c>
      <c r="H224" s="121" t="str">
        <f>IFERROR(VLOOKUP(G224,base!$C$2:$D$133,2,FALSE),"")</f>
        <v/>
      </c>
    </row>
    <row r="225" spans="1:8" ht="15.75" thickBot="1" x14ac:dyDescent="0.3">
      <c r="A225" s="118" t="s">
        <v>3683</v>
      </c>
      <c r="B225" s="120">
        <v>884</v>
      </c>
      <c r="C225" s="120" t="s">
        <v>102</v>
      </c>
      <c r="D225" s="121">
        <v>224</v>
      </c>
      <c r="E225" s="121" t="str">
        <f t="shared" si="6"/>
        <v/>
      </c>
      <c r="G225" s="121" t="str">
        <f t="shared" si="7"/>
        <v/>
      </c>
      <c r="H225" s="121" t="str">
        <f>IFERROR(VLOOKUP(G225,base!$C$2:$D$133,2,FALSE),"")</f>
        <v/>
      </c>
    </row>
    <row r="226" spans="1:8" ht="15.75" thickBot="1" x14ac:dyDescent="0.3">
      <c r="A226" s="118" t="s">
        <v>3684</v>
      </c>
      <c r="B226" s="120">
        <v>884</v>
      </c>
      <c r="C226" s="120" t="s">
        <v>102</v>
      </c>
      <c r="D226" s="121">
        <v>225</v>
      </c>
      <c r="E226" s="121" t="str">
        <f t="shared" si="6"/>
        <v/>
      </c>
      <c r="G226" s="121" t="str">
        <f t="shared" si="7"/>
        <v/>
      </c>
      <c r="H226" s="121" t="str">
        <f>IFERROR(VLOOKUP(G226,base!$C$2:$D$133,2,FALSE),"")</f>
        <v/>
      </c>
    </row>
    <row r="227" spans="1:8" ht="15.75" thickBot="1" x14ac:dyDescent="0.3">
      <c r="A227" s="118" t="s">
        <v>3683</v>
      </c>
      <c r="B227" s="120">
        <v>886</v>
      </c>
      <c r="C227" s="120" t="s">
        <v>101</v>
      </c>
      <c r="D227" s="121">
        <v>226</v>
      </c>
      <c r="E227" s="121" t="str">
        <f t="shared" si="6"/>
        <v/>
      </c>
      <c r="G227" s="121" t="str">
        <f t="shared" si="7"/>
        <v/>
      </c>
      <c r="H227" s="121" t="str">
        <f>IFERROR(VLOOKUP(G227,base!$C$2:$D$133,2,FALSE),"")</f>
        <v/>
      </c>
    </row>
    <row r="228" spans="1:8" ht="15.75" thickBot="1" x14ac:dyDescent="0.3">
      <c r="A228" s="118" t="s">
        <v>3684</v>
      </c>
      <c r="B228" s="120">
        <v>886</v>
      </c>
      <c r="C228" s="120" t="s">
        <v>101</v>
      </c>
      <c r="D228" s="121">
        <v>227</v>
      </c>
      <c r="E228" s="121" t="str">
        <f t="shared" si="6"/>
        <v/>
      </c>
      <c r="G228" s="121" t="str">
        <f t="shared" si="7"/>
        <v/>
      </c>
      <c r="H228" s="121" t="str">
        <f>IFERROR(VLOOKUP(G228,base!$C$2:$D$133,2,FALSE),"")</f>
        <v/>
      </c>
    </row>
    <row r="229" spans="1:8" ht="15.75" thickBot="1" x14ac:dyDescent="0.3">
      <c r="A229" s="118" t="s">
        <v>3683</v>
      </c>
      <c r="B229" s="120">
        <v>888</v>
      </c>
      <c r="C229" s="120" t="s">
        <v>103</v>
      </c>
      <c r="D229" s="121">
        <v>228</v>
      </c>
      <c r="E229" s="121" t="str">
        <f t="shared" si="6"/>
        <v/>
      </c>
      <c r="G229" s="121" t="str">
        <f t="shared" si="7"/>
        <v/>
      </c>
      <c r="H229" s="121" t="str">
        <f>IFERROR(VLOOKUP(G229,base!$C$2:$D$133,2,FALSE),"")</f>
        <v/>
      </c>
    </row>
    <row r="230" spans="1:8" ht="15.75" thickBot="1" x14ac:dyDescent="0.3">
      <c r="A230" s="118" t="s">
        <v>3684</v>
      </c>
      <c r="B230" s="120">
        <v>888</v>
      </c>
      <c r="C230" s="120" t="s">
        <v>103</v>
      </c>
      <c r="D230" s="121">
        <v>229</v>
      </c>
      <c r="E230" s="121" t="str">
        <f t="shared" si="6"/>
        <v/>
      </c>
      <c r="G230" s="121" t="str">
        <f t="shared" si="7"/>
        <v/>
      </c>
      <c r="H230" s="121" t="str">
        <f>IFERROR(VLOOKUP(G230,base!$C$2:$D$133,2,FALSE),"")</f>
        <v/>
      </c>
    </row>
    <row r="231" spans="1:8" ht="15.75" thickBot="1" x14ac:dyDescent="0.3">
      <c r="A231" s="118" t="s">
        <v>3683</v>
      </c>
      <c r="B231" s="120">
        <v>890</v>
      </c>
      <c r="C231" s="120" t="s">
        <v>95</v>
      </c>
      <c r="D231" s="121">
        <v>230</v>
      </c>
      <c r="E231" s="121" t="str">
        <f t="shared" si="6"/>
        <v/>
      </c>
      <c r="G231" s="121" t="str">
        <f t="shared" si="7"/>
        <v/>
      </c>
      <c r="H231" s="121" t="str">
        <f>IFERROR(VLOOKUP(G231,base!$C$2:$D$133,2,FALSE),"")</f>
        <v/>
      </c>
    </row>
    <row r="232" spans="1:8" ht="15.75" thickBot="1" x14ac:dyDescent="0.3">
      <c r="A232" s="118" t="s">
        <v>3684</v>
      </c>
      <c r="B232" s="120">
        <v>890</v>
      </c>
      <c r="C232" s="120" t="s">
        <v>95</v>
      </c>
      <c r="D232" s="121">
        <v>231</v>
      </c>
      <c r="E232" s="121" t="str">
        <f t="shared" si="6"/>
        <v/>
      </c>
      <c r="G232" s="121" t="str">
        <f t="shared" si="7"/>
        <v/>
      </c>
      <c r="H232" s="121" t="str">
        <f>IFERROR(VLOOKUP(G232,base!$C$2:$D$133,2,FALSE),"")</f>
        <v/>
      </c>
    </row>
    <row r="233" spans="1:8" ht="15.75" thickBot="1" x14ac:dyDescent="0.3">
      <c r="A233" s="118" t="s">
        <v>3684</v>
      </c>
      <c r="B233" s="120">
        <v>905</v>
      </c>
      <c r="C233" s="120" t="s">
        <v>138</v>
      </c>
      <c r="D233" s="121">
        <v>232</v>
      </c>
      <c r="E233" s="121" t="str">
        <f t="shared" si="6"/>
        <v/>
      </c>
      <c r="G233" s="121" t="str">
        <f t="shared" si="7"/>
        <v/>
      </c>
      <c r="H233" s="121" t="str">
        <f>IFERROR(VLOOKUP(G233,base!$C$2:$D$133,2,FALSE),"")</f>
        <v/>
      </c>
    </row>
    <row r="234" spans="1:8" ht="15.75" thickBot="1" x14ac:dyDescent="0.3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.75" thickBot="1" x14ac:dyDescent="0.3">
      <c r="A235" s="118" t="s">
        <v>3683</v>
      </c>
      <c r="B235" s="120">
        <v>910</v>
      </c>
      <c r="C235" s="120" t="s">
        <v>63</v>
      </c>
      <c r="D235" s="121">
        <v>234</v>
      </c>
      <c r="E235" s="121" t="str">
        <f t="shared" si="6"/>
        <v/>
      </c>
      <c r="G235" s="121" t="str">
        <f t="shared" si="7"/>
        <v/>
      </c>
      <c r="H235" s="121" t="str">
        <f>IFERROR(VLOOKUP(G235,base!$C$2:$D$133,2,FALSE),"")</f>
        <v/>
      </c>
    </row>
    <row r="236" spans="1:8" ht="15.75" thickBot="1" x14ac:dyDescent="0.3">
      <c r="A236" s="118" t="s">
        <v>3684</v>
      </c>
      <c r="B236" s="120">
        <v>910</v>
      </c>
      <c r="C236" s="120" t="s">
        <v>63</v>
      </c>
      <c r="D236" s="121">
        <v>235</v>
      </c>
      <c r="E236" s="121" t="str">
        <f t="shared" si="6"/>
        <v/>
      </c>
      <c r="G236" s="121" t="str">
        <f t="shared" si="7"/>
        <v/>
      </c>
      <c r="H236" s="121" t="str">
        <f>IFERROR(VLOOKUP(G236,base!$C$2:$D$133,2,FALSE),"")</f>
        <v/>
      </c>
    </row>
    <row r="237" spans="1:8" ht="15.75" thickBot="1" x14ac:dyDescent="0.3">
      <c r="A237" s="118" t="s">
        <v>3683</v>
      </c>
      <c r="B237" s="120">
        <v>930</v>
      </c>
      <c r="C237" s="120" t="s">
        <v>75</v>
      </c>
      <c r="D237" s="121">
        <v>236</v>
      </c>
      <c r="E237" s="121" t="str">
        <f t="shared" si="6"/>
        <v/>
      </c>
      <c r="G237" s="121" t="str">
        <f t="shared" si="7"/>
        <v/>
      </c>
      <c r="H237" s="121" t="str">
        <f>IFERROR(VLOOKUP(G237,base!$C$2:$D$133,2,FALSE),"")</f>
        <v/>
      </c>
    </row>
    <row r="238" spans="1:8" ht="15.75" thickBot="1" x14ac:dyDescent="0.3">
      <c r="A238" s="118" t="s">
        <v>3684</v>
      </c>
      <c r="B238" s="120">
        <v>930</v>
      </c>
      <c r="C238" s="120" t="s">
        <v>75</v>
      </c>
      <c r="D238" s="121">
        <v>237</v>
      </c>
      <c r="E238" s="121" t="str">
        <f t="shared" si="6"/>
        <v/>
      </c>
      <c r="G238" s="121" t="str">
        <f t="shared" si="7"/>
        <v/>
      </c>
      <c r="H238" s="121" t="str">
        <f>IFERROR(VLOOKUP(G238,base!$C$2:$D$133,2,FALSE),"")</f>
        <v/>
      </c>
    </row>
    <row r="239" spans="1:8" ht="15.75" thickBot="1" x14ac:dyDescent="0.3">
      <c r="A239" s="118" t="s">
        <v>3683</v>
      </c>
      <c r="B239" s="120">
        <v>950</v>
      </c>
      <c r="C239" s="120" t="s">
        <v>30</v>
      </c>
      <c r="D239" s="121">
        <v>238</v>
      </c>
      <c r="E239" s="121" t="str">
        <f t="shared" si="6"/>
        <v/>
      </c>
      <c r="G239" s="121" t="str">
        <f t="shared" si="7"/>
        <v/>
      </c>
      <c r="H239" s="121" t="str">
        <f>IFERROR(VLOOKUP(G239,base!$C$2:$D$133,2,FALSE),"")</f>
        <v/>
      </c>
    </row>
    <row r="240" spans="1:8" ht="15.75" thickBot="1" x14ac:dyDescent="0.3">
      <c r="A240" s="118" t="s">
        <v>3684</v>
      </c>
      <c r="B240" s="120">
        <v>950</v>
      </c>
      <c r="C240" s="120" t="s">
        <v>30</v>
      </c>
      <c r="D240" s="121">
        <v>239</v>
      </c>
      <c r="E240" s="121" t="str">
        <f t="shared" si="6"/>
        <v/>
      </c>
      <c r="G240" s="121" t="str">
        <f t="shared" si="7"/>
        <v/>
      </c>
      <c r="H240" s="121" t="str">
        <f>IFERROR(VLOOKUP(G240,base!$C$2:$D$133,2,FALSE),"")</f>
        <v/>
      </c>
    </row>
    <row r="241" spans="1:8" ht="15.75" thickBot="1" x14ac:dyDescent="0.3">
      <c r="A241" s="118" t="s">
        <v>3683</v>
      </c>
      <c r="B241" s="120">
        <v>960</v>
      </c>
      <c r="C241" s="120" t="s">
        <v>86</v>
      </c>
      <c r="D241" s="121">
        <v>240</v>
      </c>
      <c r="E241" s="121" t="str">
        <f t="shared" si="6"/>
        <v/>
      </c>
      <c r="G241" s="121" t="str">
        <f t="shared" si="7"/>
        <v/>
      </c>
      <c r="H241" s="121" t="str">
        <f>IFERROR(VLOOKUP(G241,base!$C$2:$D$133,2,FALSE),"")</f>
        <v/>
      </c>
    </row>
    <row r="242" spans="1:8" ht="15.75" thickBot="1" x14ac:dyDescent="0.3">
      <c r="A242" s="118" t="s">
        <v>3684</v>
      </c>
      <c r="B242" s="120">
        <v>960</v>
      </c>
      <c r="C242" s="120" t="s">
        <v>86</v>
      </c>
      <c r="D242" s="121">
        <v>241</v>
      </c>
      <c r="E242" s="121" t="str">
        <f t="shared" si="6"/>
        <v/>
      </c>
      <c r="G242" s="121" t="str">
        <f t="shared" si="7"/>
        <v/>
      </c>
      <c r="H242" s="121" t="str">
        <f>IFERROR(VLOOKUP(G242,base!$C$2:$D$133,2,FALSE),"")</f>
        <v/>
      </c>
    </row>
    <row r="243" spans="1:8" ht="15.75" thickBot="1" x14ac:dyDescent="0.3">
      <c r="A243" s="118" t="s">
        <v>3683</v>
      </c>
      <c r="B243" s="120">
        <v>965</v>
      </c>
      <c r="C243" s="120" t="s">
        <v>20</v>
      </c>
      <c r="D243" s="121">
        <v>242</v>
      </c>
      <c r="E243" s="121" t="str">
        <f t="shared" si="6"/>
        <v/>
      </c>
      <c r="G243" s="121" t="str">
        <f t="shared" si="7"/>
        <v/>
      </c>
      <c r="H243" s="121" t="str">
        <f>IFERROR(VLOOKUP(G243,base!$C$2:$D$133,2,FALSE),"")</f>
        <v/>
      </c>
    </row>
    <row r="244" spans="1:8" ht="15.75" thickBot="1" x14ac:dyDescent="0.3">
      <c r="A244" s="118" t="s">
        <v>3684</v>
      </c>
      <c r="B244" s="120">
        <v>965</v>
      </c>
      <c r="C244" s="120" t="s">
        <v>20</v>
      </c>
      <c r="D244" s="121">
        <v>243</v>
      </c>
      <c r="E244" s="121" t="str">
        <f t="shared" si="6"/>
        <v/>
      </c>
      <c r="G244" s="121" t="str">
        <f t="shared" si="7"/>
        <v/>
      </c>
      <c r="H244" s="121" t="str">
        <f>IFERROR(VLOOKUP(G244,base!$C$2:$D$133,2,FALSE),"")</f>
        <v/>
      </c>
    </row>
    <row r="245" spans="1:8" ht="15.75" thickBot="1" x14ac:dyDescent="0.3">
      <c r="A245" s="118" t="s">
        <v>3683</v>
      </c>
      <c r="B245" s="120">
        <v>970</v>
      </c>
      <c r="C245" s="120" t="s">
        <v>41</v>
      </c>
      <c r="D245" s="121">
        <v>244</v>
      </c>
      <c r="E245" s="121" t="str">
        <f t="shared" si="6"/>
        <v/>
      </c>
      <c r="G245" s="121" t="str">
        <f t="shared" si="7"/>
        <v/>
      </c>
      <c r="H245" s="121" t="str">
        <f>IFERROR(VLOOKUP(G245,base!$C$2:$D$133,2,FALSE),"")</f>
        <v/>
      </c>
    </row>
    <row r="246" spans="1:8" ht="15.75" thickBot="1" x14ac:dyDescent="0.3">
      <c r="A246" s="118" t="s">
        <v>3684</v>
      </c>
      <c r="B246" s="120">
        <v>970</v>
      </c>
      <c r="C246" s="120" t="s">
        <v>41</v>
      </c>
      <c r="D246" s="121">
        <v>245</v>
      </c>
      <c r="E246" s="121" t="str">
        <f t="shared" si="6"/>
        <v/>
      </c>
      <c r="G246" s="121" t="str">
        <f t="shared" si="7"/>
        <v/>
      </c>
      <c r="H246" s="121" t="str">
        <f>IFERROR(VLOOKUP(G246,base!$C$2:$D$133,2,FALSE),"")</f>
        <v/>
      </c>
    </row>
    <row r="247" spans="1:8" ht="15.75" thickBot="1" x14ac:dyDescent="0.3">
      <c r="A247" s="118" t="s">
        <v>3683</v>
      </c>
      <c r="B247" s="120">
        <v>980</v>
      </c>
      <c r="C247" s="120" t="s">
        <v>110</v>
      </c>
      <c r="D247" s="121">
        <v>246</v>
      </c>
      <c r="E247" s="121" t="str">
        <f t="shared" si="6"/>
        <v/>
      </c>
      <c r="G247" s="121" t="str">
        <f t="shared" si="7"/>
        <v/>
      </c>
      <c r="H247" s="121" t="str">
        <f>IFERROR(VLOOKUP(G247,base!$C$2:$D$133,2,FALSE),"")</f>
        <v/>
      </c>
    </row>
    <row r="248" spans="1:8" ht="15.75" thickBot="1" x14ac:dyDescent="0.3">
      <c r="A248" s="118" t="s">
        <v>3684</v>
      </c>
      <c r="B248" s="120">
        <v>980</v>
      </c>
      <c r="C248" s="120" t="s">
        <v>110</v>
      </c>
      <c r="D248" s="121">
        <v>247</v>
      </c>
      <c r="E248" s="121" t="str">
        <f t="shared" si="6"/>
        <v/>
      </c>
      <c r="G248" s="121" t="str">
        <f t="shared" si="7"/>
        <v/>
      </c>
      <c r="H248" s="121" t="str">
        <f>IFERROR(VLOOKUP(G248,base!$C$2:$D$133,2,FALSE),"")</f>
        <v/>
      </c>
    </row>
    <row r="249" spans="1:8" ht="15.75" thickBot="1" x14ac:dyDescent="0.3">
      <c r="A249" s="118" t="s">
        <v>3683</v>
      </c>
      <c r="B249" s="120">
        <v>990</v>
      </c>
      <c r="C249" s="120" t="s">
        <v>109</v>
      </c>
      <c r="D249" s="121">
        <v>248</v>
      </c>
      <c r="E249" s="121" t="str">
        <f t="shared" si="6"/>
        <v/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25">
      <c r="A250" s="117" t="s">
        <v>3684</v>
      </c>
      <c r="B250" s="115">
        <v>990</v>
      </c>
      <c r="C250" s="115" t="s">
        <v>109</v>
      </c>
      <c r="D250" s="121">
        <v>249</v>
      </c>
      <c r="E250" s="121" t="str">
        <f t="shared" si="6"/>
        <v/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F1" workbookViewId="0">
      <selection activeCell="L23" sqref="L23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0" customWidth="1"/>
    <col min="10" max="10" width="23.5703125" style="140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3672</v>
      </c>
      <c r="D1" s="129" t="s">
        <v>177</v>
      </c>
      <c r="E1" s="129" t="s">
        <v>3816</v>
      </c>
      <c r="F1" s="129" t="s">
        <v>178</v>
      </c>
      <c r="I1" s="169" t="s">
        <v>3746</v>
      </c>
      <c r="J1" s="169" t="s">
        <v>3745</v>
      </c>
      <c r="K1" s="129" t="s">
        <v>1</v>
      </c>
      <c r="L1" s="129" t="s">
        <v>169</v>
      </c>
      <c r="M1" s="129" t="s">
        <v>3688</v>
      </c>
      <c r="N1" s="129" t="s">
        <v>3778</v>
      </c>
    </row>
    <row r="2" spans="3:14" x14ac:dyDescent="0.25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3848</v>
      </c>
      <c r="J2" s="170" t="s">
        <v>3849</v>
      </c>
      <c r="K2" s="130" t="s">
        <v>3943</v>
      </c>
      <c r="L2" s="130" t="s">
        <v>3682</v>
      </c>
      <c r="M2" s="130" t="s">
        <v>3689</v>
      </c>
      <c r="N2" s="164" t="s">
        <v>3994</v>
      </c>
    </row>
    <row r="3" spans="3:14" x14ac:dyDescent="0.25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3825</v>
      </c>
      <c r="J3" s="170" t="s">
        <v>3824</v>
      </c>
      <c r="K3" s="130" t="s">
        <v>2</v>
      </c>
      <c r="L3" s="130" t="s">
        <v>3683</v>
      </c>
      <c r="M3" s="130" t="s">
        <v>3691</v>
      </c>
      <c r="N3" s="164" t="s">
        <v>3985</v>
      </c>
    </row>
    <row r="4" spans="3:14" x14ac:dyDescent="0.25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3894</v>
      </c>
      <c r="J4" s="170" t="s">
        <v>3894</v>
      </c>
      <c r="K4" s="132" t="s">
        <v>3931</v>
      </c>
      <c r="L4" s="130" t="s">
        <v>3684</v>
      </c>
      <c r="M4" s="130" t="s">
        <v>3690</v>
      </c>
      <c r="N4" s="164" t="s">
        <v>3982</v>
      </c>
    </row>
    <row r="5" spans="3:14" x14ac:dyDescent="0.25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3827</v>
      </c>
      <c r="J5" s="170" t="s">
        <v>3826</v>
      </c>
      <c r="K5" s="130" t="s">
        <v>3</v>
      </c>
      <c r="L5" s="130" t="s">
        <v>3686</v>
      </c>
      <c r="M5" s="130" t="s">
        <v>3692</v>
      </c>
      <c r="N5" s="130" t="s">
        <v>4007</v>
      </c>
    </row>
    <row r="6" spans="3:14" x14ac:dyDescent="0.25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3895</v>
      </c>
      <c r="J6" s="170" t="s">
        <v>3896</v>
      </c>
      <c r="K6" s="130" t="s">
        <v>4002</v>
      </c>
      <c r="L6" s="130" t="s">
        <v>3685</v>
      </c>
      <c r="N6" s="164" t="s">
        <v>3995</v>
      </c>
    </row>
    <row r="7" spans="3:14" x14ac:dyDescent="0.25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3704</v>
      </c>
      <c r="J7" s="170" t="s">
        <v>3705</v>
      </c>
      <c r="K7" s="130" t="s">
        <v>4003</v>
      </c>
      <c r="L7" s="130" t="s">
        <v>3680</v>
      </c>
      <c r="N7" s="164" t="s">
        <v>3983</v>
      </c>
    </row>
    <row r="8" spans="3:14" x14ac:dyDescent="0.25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3831</v>
      </c>
      <c r="J8" s="170" t="s">
        <v>3830</v>
      </c>
      <c r="K8" s="130" t="s">
        <v>8</v>
      </c>
      <c r="L8" s="130" t="s">
        <v>170</v>
      </c>
      <c r="N8" s="164" t="s">
        <v>4008</v>
      </c>
    </row>
    <row r="9" spans="3:14" x14ac:dyDescent="0.25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0" t="s">
        <v>3822</v>
      </c>
      <c r="J9" s="170" t="s">
        <v>3823</v>
      </c>
      <c r="K9" s="130" t="s">
        <v>4</v>
      </c>
      <c r="L9" s="130" t="s">
        <v>3681</v>
      </c>
      <c r="N9" s="164" t="s">
        <v>3996</v>
      </c>
    </row>
    <row r="10" spans="3:14" x14ac:dyDescent="0.25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3" t="s">
        <v>3897</v>
      </c>
      <c r="J10" s="170" t="s">
        <v>3898</v>
      </c>
      <c r="K10" s="130" t="s">
        <v>3980</v>
      </c>
      <c r="L10" s="130" t="s">
        <v>3687</v>
      </c>
      <c r="N10" s="164" t="s">
        <v>3930</v>
      </c>
    </row>
    <row r="11" spans="3:14" x14ac:dyDescent="0.25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3834</v>
      </c>
      <c r="J11" s="170" t="s">
        <v>3835</v>
      </c>
      <c r="K11" s="130" t="s">
        <v>3981</v>
      </c>
      <c r="N11" s="130" t="s">
        <v>4010</v>
      </c>
    </row>
    <row r="12" spans="3:14" x14ac:dyDescent="0.25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3833</v>
      </c>
      <c r="J12" s="170" t="s">
        <v>3832</v>
      </c>
      <c r="K12" s="130" t="s">
        <v>3959</v>
      </c>
      <c r="N12" s="164" t="s">
        <v>3800</v>
      </c>
    </row>
    <row r="13" spans="3:14" x14ac:dyDescent="0.25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3838</v>
      </c>
      <c r="J13" s="170" t="s">
        <v>3836</v>
      </c>
      <c r="K13" s="130" t="s">
        <v>3960</v>
      </c>
      <c r="N13" s="130" t="s">
        <v>4011</v>
      </c>
    </row>
    <row r="14" spans="3:14" x14ac:dyDescent="0.25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3938</v>
      </c>
      <c r="J14" s="170" t="s">
        <v>3939</v>
      </c>
      <c r="K14" s="130" t="s">
        <v>5</v>
      </c>
      <c r="N14" s="164" t="s">
        <v>3801</v>
      </c>
    </row>
    <row r="15" spans="3:14" x14ac:dyDescent="0.25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3828</v>
      </c>
      <c r="J15" s="170" t="s">
        <v>3829</v>
      </c>
      <c r="K15" s="130" t="s">
        <v>6</v>
      </c>
      <c r="N15" s="164" t="s">
        <v>3777</v>
      </c>
    </row>
    <row r="16" spans="3:14" x14ac:dyDescent="0.25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3706</v>
      </c>
      <c r="J16" s="170" t="s">
        <v>3707</v>
      </c>
      <c r="K16" s="130" t="s">
        <v>4004</v>
      </c>
      <c r="N16" s="164" t="s">
        <v>3802</v>
      </c>
    </row>
    <row r="17" spans="3:14" x14ac:dyDescent="0.25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3899</v>
      </c>
      <c r="J17" s="170" t="s">
        <v>3900</v>
      </c>
      <c r="K17" s="130" t="s">
        <v>4005</v>
      </c>
      <c r="N17" s="130" t="s">
        <v>4009</v>
      </c>
    </row>
    <row r="18" spans="3:14" x14ac:dyDescent="0.25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3843</v>
      </c>
      <c r="J18" s="170" t="s">
        <v>3844</v>
      </c>
      <c r="K18" s="130" t="s">
        <v>4006</v>
      </c>
      <c r="N18" s="164" t="s">
        <v>3795</v>
      </c>
    </row>
    <row r="19" spans="3:14" x14ac:dyDescent="0.25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3840</v>
      </c>
      <c r="J19" s="170" t="s">
        <v>3840</v>
      </c>
      <c r="K19" s="130" t="s">
        <v>3962</v>
      </c>
      <c r="N19" s="164" t="s">
        <v>3779</v>
      </c>
    </row>
    <row r="20" spans="3:14" x14ac:dyDescent="0.25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3846</v>
      </c>
      <c r="J20" s="170" t="s">
        <v>3845</v>
      </c>
      <c r="K20" s="130" t="s">
        <v>3961</v>
      </c>
      <c r="N20" s="130" t="s">
        <v>4012</v>
      </c>
    </row>
    <row r="21" spans="3:14" x14ac:dyDescent="0.25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3934</v>
      </c>
      <c r="J21" s="170" t="s">
        <v>3936</v>
      </c>
      <c r="K21" s="130" t="s">
        <v>9</v>
      </c>
      <c r="N21" s="164" t="s">
        <v>3997</v>
      </c>
    </row>
    <row r="22" spans="3:14" x14ac:dyDescent="0.25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3935</v>
      </c>
      <c r="J22" s="170" t="s">
        <v>3937</v>
      </c>
      <c r="K22" s="130" t="s">
        <v>7</v>
      </c>
      <c r="N22" s="164" t="s">
        <v>3998</v>
      </c>
    </row>
    <row r="23" spans="3:14" x14ac:dyDescent="0.25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3944</v>
      </c>
      <c r="J23" s="170" t="s">
        <v>3945</v>
      </c>
      <c r="N23" s="164" t="s">
        <v>3792</v>
      </c>
    </row>
    <row r="24" spans="3:14" x14ac:dyDescent="0.25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3710</v>
      </c>
      <c r="J24" s="170" t="s">
        <v>3711</v>
      </c>
      <c r="N24" s="164" t="s">
        <v>3781</v>
      </c>
    </row>
    <row r="25" spans="3:14" x14ac:dyDescent="0.25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3839</v>
      </c>
      <c r="J25" s="170" t="s">
        <v>3837</v>
      </c>
      <c r="N25" s="164" t="s">
        <v>3993</v>
      </c>
    </row>
    <row r="26" spans="3:14" x14ac:dyDescent="0.25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3903</v>
      </c>
      <c r="J26" s="170" t="s">
        <v>3904</v>
      </c>
      <c r="N26" s="164" t="s">
        <v>3999</v>
      </c>
    </row>
    <row r="27" spans="3:14" x14ac:dyDescent="0.25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3891</v>
      </c>
      <c r="J27" s="170" t="s">
        <v>3892</v>
      </c>
      <c r="N27" s="164" t="s">
        <v>3793</v>
      </c>
    </row>
    <row r="28" spans="3:14" x14ac:dyDescent="0.25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3901</v>
      </c>
      <c r="J28" s="170" t="s">
        <v>3902</v>
      </c>
      <c r="N28" s="164" t="s">
        <v>4000</v>
      </c>
    </row>
    <row r="29" spans="3:14" x14ac:dyDescent="0.25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3708</v>
      </c>
      <c r="J29" s="170" t="s">
        <v>3709</v>
      </c>
      <c r="N29" s="164" t="s">
        <v>3780</v>
      </c>
    </row>
    <row r="30" spans="3:14" x14ac:dyDescent="0.25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3958</v>
      </c>
      <c r="J30" s="170" t="s">
        <v>3957</v>
      </c>
      <c r="N30" s="164" t="s">
        <v>3776</v>
      </c>
    </row>
    <row r="31" spans="3:14" x14ac:dyDescent="0.25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3841</v>
      </c>
      <c r="J31" s="170" t="s">
        <v>3842</v>
      </c>
      <c r="N31" s="164" t="s">
        <v>4001</v>
      </c>
    </row>
    <row r="32" spans="3:14" x14ac:dyDescent="0.25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3702</v>
      </c>
      <c r="J32" s="170" t="s">
        <v>18</v>
      </c>
      <c r="N32" s="164" t="s">
        <v>3775</v>
      </c>
    </row>
    <row r="33" spans="3:14" x14ac:dyDescent="0.25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3712</v>
      </c>
      <c r="J33" s="170" t="s">
        <v>3712</v>
      </c>
      <c r="N33" s="164" t="s">
        <v>3984</v>
      </c>
    </row>
    <row r="34" spans="3:14" x14ac:dyDescent="0.25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3847</v>
      </c>
      <c r="J34" s="170" t="s">
        <v>3847</v>
      </c>
      <c r="N34" s="164" t="s">
        <v>3794</v>
      </c>
    </row>
    <row r="35" spans="3:14" x14ac:dyDescent="0.25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3713</v>
      </c>
      <c r="J35" s="170" t="s">
        <v>3714</v>
      </c>
    </row>
    <row r="36" spans="3:14" x14ac:dyDescent="0.25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3782</v>
      </c>
      <c r="J36" s="170" t="s">
        <v>3783</v>
      </c>
    </row>
    <row r="37" spans="3:14" x14ac:dyDescent="0.25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3967</v>
      </c>
      <c r="J37" s="170" t="s">
        <v>3968</v>
      </c>
    </row>
    <row r="38" spans="3:14" x14ac:dyDescent="0.25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3715</v>
      </c>
      <c r="J38" s="170" t="s">
        <v>3716</v>
      </c>
    </row>
    <row r="39" spans="3:14" x14ac:dyDescent="0.25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3717</v>
      </c>
      <c r="J39" s="170" t="s">
        <v>3718</v>
      </c>
    </row>
    <row r="40" spans="3:14" x14ac:dyDescent="0.25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3905</v>
      </c>
      <c r="J40" s="170" t="s">
        <v>3906</v>
      </c>
    </row>
    <row r="41" spans="3:14" x14ac:dyDescent="0.25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3907</v>
      </c>
      <c r="J41" s="170" t="s">
        <v>3908</v>
      </c>
    </row>
    <row r="42" spans="3:14" x14ac:dyDescent="0.25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0" t="s">
        <v>3719</v>
      </c>
      <c r="J42" s="170" t="s">
        <v>3720</v>
      </c>
    </row>
    <row r="43" spans="3:14" x14ac:dyDescent="0.25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3854</v>
      </c>
      <c r="J43" s="170" t="s">
        <v>3854</v>
      </c>
    </row>
    <row r="44" spans="3:14" x14ac:dyDescent="0.25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4" x14ac:dyDescent="0.25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3" t="s">
        <v>3851</v>
      </c>
      <c r="J45" s="170" t="s">
        <v>3850</v>
      </c>
    </row>
    <row r="46" spans="3:14" x14ac:dyDescent="0.25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3721</v>
      </c>
      <c r="J46" s="170" t="s">
        <v>3722</v>
      </c>
    </row>
    <row r="47" spans="3:14" x14ac:dyDescent="0.25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3946</v>
      </c>
      <c r="J47" s="170" t="s">
        <v>3947</v>
      </c>
    </row>
    <row r="48" spans="3:14" x14ac:dyDescent="0.25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3974</v>
      </c>
      <c r="J48" s="170" t="s">
        <v>3975</v>
      </c>
    </row>
    <row r="49" spans="3:10" x14ac:dyDescent="0.25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0" t="s">
        <v>3698</v>
      </c>
      <c r="J49" s="170" t="s">
        <v>14</v>
      </c>
    </row>
    <row r="50" spans="3:10" x14ac:dyDescent="0.25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3723</v>
      </c>
      <c r="J50" s="170" t="s">
        <v>3724</v>
      </c>
    </row>
    <row r="51" spans="3:10" x14ac:dyDescent="0.25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3" t="s">
        <v>3879</v>
      </c>
      <c r="J51" s="170" t="s">
        <v>3880</v>
      </c>
    </row>
    <row r="52" spans="3:10" x14ac:dyDescent="0.25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3725</v>
      </c>
      <c r="J52" s="170" t="s">
        <v>3726</v>
      </c>
    </row>
    <row r="53" spans="3:10" x14ac:dyDescent="0.25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3774</v>
      </c>
      <c r="J53" s="170" t="s">
        <v>3771</v>
      </c>
    </row>
    <row r="54" spans="3:10" x14ac:dyDescent="0.25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3883</v>
      </c>
      <c r="J54" s="170" t="s">
        <v>3884</v>
      </c>
    </row>
    <row r="55" spans="3:10" x14ac:dyDescent="0.25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3940</v>
      </c>
      <c r="J55" s="170" t="s">
        <v>3941</v>
      </c>
    </row>
    <row r="56" spans="3:10" x14ac:dyDescent="0.25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3700</v>
      </c>
      <c r="J56" s="170" t="s">
        <v>16</v>
      </c>
    </row>
    <row r="57" spans="3:10" x14ac:dyDescent="0.25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3727</v>
      </c>
      <c r="J57" s="170" t="s">
        <v>3727</v>
      </c>
    </row>
    <row r="58" spans="3:10" x14ac:dyDescent="0.25">
      <c r="C58" s="131">
        <v>320</v>
      </c>
      <c r="D58" s="131" t="s">
        <v>105</v>
      </c>
      <c r="E58" s="131">
        <v>4</v>
      </c>
      <c r="F58" s="131" t="s">
        <v>3796</v>
      </c>
      <c r="G58" s="132" t="s">
        <v>1912</v>
      </c>
      <c r="H58" s="132"/>
      <c r="I58" s="170" t="s">
        <v>3767</v>
      </c>
      <c r="J58" s="170" t="s">
        <v>3768</v>
      </c>
    </row>
    <row r="59" spans="3:10" x14ac:dyDescent="0.25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3769</v>
      </c>
      <c r="J59" s="170" t="s">
        <v>3770</v>
      </c>
    </row>
    <row r="60" spans="3:10" x14ac:dyDescent="0.25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3909</v>
      </c>
      <c r="J60" s="170" t="s">
        <v>3910</v>
      </c>
    </row>
    <row r="61" spans="3:10" x14ac:dyDescent="0.25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3728</v>
      </c>
      <c r="J61" s="170" t="s">
        <v>3729</v>
      </c>
    </row>
    <row r="62" spans="3:10" x14ac:dyDescent="0.25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0" t="s">
        <v>3991</v>
      </c>
      <c r="J62" s="170" t="s">
        <v>3992</v>
      </c>
    </row>
    <row r="63" spans="3:10" x14ac:dyDescent="0.25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3697</v>
      </c>
      <c r="J63" s="170" t="s">
        <v>13</v>
      </c>
    </row>
    <row r="64" spans="3:10" x14ac:dyDescent="0.25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3911</v>
      </c>
      <c r="J64" s="170" t="s">
        <v>3912</v>
      </c>
    </row>
    <row r="65" spans="3:10" x14ac:dyDescent="0.25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3" t="s">
        <v>3893</v>
      </c>
      <c r="J65" s="170" t="s">
        <v>3855</v>
      </c>
    </row>
    <row r="66" spans="3:10" x14ac:dyDescent="0.25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3730</v>
      </c>
      <c r="J66" s="170" t="s">
        <v>3731</v>
      </c>
    </row>
    <row r="67" spans="3:10" x14ac:dyDescent="0.25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3694</v>
      </c>
      <c r="J67" s="170" t="s">
        <v>10</v>
      </c>
    </row>
    <row r="68" spans="3:10" x14ac:dyDescent="0.25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3695</v>
      </c>
      <c r="J68" s="170" t="s">
        <v>11</v>
      </c>
    </row>
    <row r="69" spans="3:10" x14ac:dyDescent="0.25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3976</v>
      </c>
      <c r="J69" s="170" t="s">
        <v>3977</v>
      </c>
    </row>
    <row r="70" spans="3:10" x14ac:dyDescent="0.25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0" t="s">
        <v>3696</v>
      </c>
      <c r="J70" s="170" t="s">
        <v>12</v>
      </c>
    </row>
    <row r="71" spans="3:10" x14ac:dyDescent="0.25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0" t="s">
        <v>3765</v>
      </c>
      <c r="J71" s="170" t="s">
        <v>3969</v>
      </c>
    </row>
    <row r="72" spans="3:10" x14ac:dyDescent="0.25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3913</v>
      </c>
      <c r="J72" s="170" t="s">
        <v>3914</v>
      </c>
    </row>
    <row r="73" spans="3:10" x14ac:dyDescent="0.25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0" t="s">
        <v>3972</v>
      </c>
      <c r="J73" s="170" t="s">
        <v>3973</v>
      </c>
    </row>
    <row r="74" spans="3:10" x14ac:dyDescent="0.25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0" t="s">
        <v>3887</v>
      </c>
      <c r="J74" s="170" t="s">
        <v>3888</v>
      </c>
    </row>
    <row r="75" spans="3:10" x14ac:dyDescent="0.25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2" t="s">
        <v>3766</v>
      </c>
      <c r="J75" s="170" t="s">
        <v>3732</v>
      </c>
    </row>
    <row r="76" spans="3:10" x14ac:dyDescent="0.25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2" t="s">
        <v>3948</v>
      </c>
      <c r="J76" s="170" t="s">
        <v>3949</v>
      </c>
    </row>
    <row r="77" spans="3:10" x14ac:dyDescent="0.25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3733</v>
      </c>
      <c r="J77" s="170" t="s">
        <v>3734</v>
      </c>
    </row>
    <row r="78" spans="3:10" x14ac:dyDescent="0.25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3" t="s">
        <v>3858</v>
      </c>
      <c r="J78" s="170" t="s">
        <v>3859</v>
      </c>
    </row>
    <row r="79" spans="3:10" x14ac:dyDescent="0.25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3" t="s">
        <v>3856</v>
      </c>
      <c r="J79" s="170" t="s">
        <v>3857</v>
      </c>
    </row>
    <row r="80" spans="3:10" x14ac:dyDescent="0.25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3" t="s">
        <v>3860</v>
      </c>
      <c r="J80" s="170" t="s">
        <v>3861</v>
      </c>
    </row>
    <row r="81" spans="3:10" x14ac:dyDescent="0.25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3" t="s">
        <v>3986</v>
      </c>
      <c r="J81" s="170" t="s">
        <v>3987</v>
      </c>
    </row>
    <row r="82" spans="3:10" x14ac:dyDescent="0.25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0" t="s">
        <v>3970</v>
      </c>
      <c r="J82" s="170" t="s">
        <v>3971</v>
      </c>
    </row>
    <row r="83" spans="3:10" x14ac:dyDescent="0.25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0" t="s">
        <v>3889</v>
      </c>
      <c r="J83" s="170" t="s">
        <v>3890</v>
      </c>
    </row>
    <row r="84" spans="3:10" x14ac:dyDescent="0.25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3703</v>
      </c>
      <c r="J84" s="170" t="s">
        <v>19</v>
      </c>
    </row>
    <row r="85" spans="3:10" x14ac:dyDescent="0.25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0" t="s">
        <v>3735</v>
      </c>
      <c r="J85" s="170" t="s">
        <v>3735</v>
      </c>
    </row>
    <row r="86" spans="3:10" x14ac:dyDescent="0.25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3978</v>
      </c>
      <c r="J86" s="170" t="s">
        <v>3979</v>
      </c>
    </row>
    <row r="87" spans="3:10" x14ac:dyDescent="0.25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3784</v>
      </c>
      <c r="J87" s="170" t="s">
        <v>3736</v>
      </c>
    </row>
    <row r="88" spans="3:10" x14ac:dyDescent="0.25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3989</v>
      </c>
      <c r="J88" s="170" t="s">
        <v>3990</v>
      </c>
    </row>
    <row r="89" spans="3:10" x14ac:dyDescent="0.25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3915</v>
      </c>
      <c r="J89" s="170" t="s">
        <v>3916</v>
      </c>
    </row>
    <row r="90" spans="3:10" x14ac:dyDescent="0.25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0" t="s">
        <v>3917</v>
      </c>
      <c r="J90" s="170" t="s">
        <v>3918</v>
      </c>
    </row>
    <row r="91" spans="3:10" x14ac:dyDescent="0.25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3" t="s">
        <v>3919</v>
      </c>
      <c r="J91" s="170" t="s">
        <v>3920</v>
      </c>
    </row>
    <row r="92" spans="3:10" x14ac:dyDescent="0.25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3862</v>
      </c>
      <c r="J92" s="170" t="s">
        <v>3863</v>
      </c>
    </row>
    <row r="93" spans="3:10" x14ac:dyDescent="0.25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0" t="s">
        <v>3885</v>
      </c>
      <c r="J93" s="170" t="s">
        <v>3886</v>
      </c>
    </row>
    <row r="94" spans="3:10" x14ac:dyDescent="0.25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3864</v>
      </c>
      <c r="J94" s="170" t="s">
        <v>3865</v>
      </c>
    </row>
    <row r="95" spans="3:10" x14ac:dyDescent="0.25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0" t="s">
        <v>3737</v>
      </c>
      <c r="J95" s="170" t="s">
        <v>3738</v>
      </c>
    </row>
    <row r="96" spans="3:10" x14ac:dyDescent="0.25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3921</v>
      </c>
      <c r="J96" s="170" t="s">
        <v>3922</v>
      </c>
    </row>
    <row r="97" spans="3:10" x14ac:dyDescent="0.25">
      <c r="C97" s="131">
        <v>736</v>
      </c>
      <c r="D97" s="131" t="s">
        <v>3789</v>
      </c>
      <c r="E97" s="131">
        <v>6</v>
      </c>
      <c r="F97" s="131" t="s">
        <v>280</v>
      </c>
      <c r="G97" s="132" t="s">
        <v>1951</v>
      </c>
      <c r="H97" s="132"/>
      <c r="I97" s="170" t="s">
        <v>3950</v>
      </c>
      <c r="J97" s="170" t="s">
        <v>3951</v>
      </c>
    </row>
    <row r="98" spans="3:10" x14ac:dyDescent="0.25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0" t="s">
        <v>3739</v>
      </c>
      <c r="J98" s="170" t="s">
        <v>3740</v>
      </c>
    </row>
    <row r="99" spans="3:10" x14ac:dyDescent="0.25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3866</v>
      </c>
      <c r="J99" s="170" t="s">
        <v>3923</v>
      </c>
    </row>
    <row r="100" spans="3:10" x14ac:dyDescent="0.25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0" t="s">
        <v>3772</v>
      </c>
      <c r="J100" s="170" t="s">
        <v>3773</v>
      </c>
    </row>
    <row r="101" spans="3:10" x14ac:dyDescent="0.25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3867</v>
      </c>
      <c r="J101" s="170" t="s">
        <v>3868</v>
      </c>
    </row>
    <row r="102" spans="3:10" x14ac:dyDescent="0.25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25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3869</v>
      </c>
      <c r="J103" s="170" t="s">
        <v>3870</v>
      </c>
    </row>
    <row r="104" spans="3:10" x14ac:dyDescent="0.25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3" t="s">
        <v>3871</v>
      </c>
      <c r="J104" s="170" t="s">
        <v>3924</v>
      </c>
    </row>
    <row r="105" spans="3:10" x14ac:dyDescent="0.25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0" t="s">
        <v>3699</v>
      </c>
      <c r="J105" s="170" t="s">
        <v>15</v>
      </c>
    </row>
    <row r="106" spans="3:10" x14ac:dyDescent="0.25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3741</v>
      </c>
      <c r="J106" s="170" t="s">
        <v>3742</v>
      </c>
    </row>
    <row r="107" spans="3:10" x14ac:dyDescent="0.25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3" t="s">
        <v>3878</v>
      </c>
      <c r="J107" s="170" t="s">
        <v>3877</v>
      </c>
    </row>
    <row r="108" spans="3:10" x14ac:dyDescent="0.25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3" t="s">
        <v>3876</v>
      </c>
      <c r="J108" s="170" t="s">
        <v>3876</v>
      </c>
    </row>
    <row r="109" spans="3:10" x14ac:dyDescent="0.25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3" t="s">
        <v>3925</v>
      </c>
      <c r="J109" s="170" t="s">
        <v>3926</v>
      </c>
    </row>
    <row r="110" spans="3:10" x14ac:dyDescent="0.25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3" t="s">
        <v>3927</v>
      </c>
      <c r="J110" s="170" t="s">
        <v>3928</v>
      </c>
    </row>
    <row r="111" spans="3:10" x14ac:dyDescent="0.25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3" t="s">
        <v>3952</v>
      </c>
      <c r="J111" s="170" t="s">
        <v>3953</v>
      </c>
    </row>
    <row r="112" spans="3:10" x14ac:dyDescent="0.25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3" t="s">
        <v>3963</v>
      </c>
      <c r="J112" s="170" t="s">
        <v>3964</v>
      </c>
    </row>
    <row r="113" spans="3:10" x14ac:dyDescent="0.25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71" t="s">
        <v>3872</v>
      </c>
      <c r="J113" s="170" t="s">
        <v>3873</v>
      </c>
    </row>
    <row r="114" spans="3:10" x14ac:dyDescent="0.25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71" t="s">
        <v>3874</v>
      </c>
      <c r="J114" s="170" t="s">
        <v>3875</v>
      </c>
    </row>
    <row r="115" spans="3:10" x14ac:dyDescent="0.25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70" t="s">
        <v>3693</v>
      </c>
      <c r="J115" s="170" t="s">
        <v>3748</v>
      </c>
    </row>
    <row r="116" spans="3:10" x14ac:dyDescent="0.25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70" t="s">
        <v>3701</v>
      </c>
      <c r="J116" s="170" t="s">
        <v>17</v>
      </c>
    </row>
    <row r="117" spans="3:10" x14ac:dyDescent="0.25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70" t="s">
        <v>3988</v>
      </c>
      <c r="J117" s="170" t="s">
        <v>3929</v>
      </c>
    </row>
    <row r="118" spans="3:10" x14ac:dyDescent="0.25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70" t="s">
        <v>3965</v>
      </c>
      <c r="J118" s="170" t="s">
        <v>3966</v>
      </c>
    </row>
    <row r="119" spans="3:10" x14ac:dyDescent="0.25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70" t="s">
        <v>3743</v>
      </c>
      <c r="J119" s="170" t="s">
        <v>3744</v>
      </c>
    </row>
    <row r="120" spans="3:10" x14ac:dyDescent="0.25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71" t="s">
        <v>3881</v>
      </c>
      <c r="J120" s="170" t="s">
        <v>3882</v>
      </c>
    </row>
    <row r="121" spans="3:10" x14ac:dyDescent="0.25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71"/>
      <c r="J121" s="164"/>
    </row>
    <row r="122" spans="3:10" x14ac:dyDescent="0.25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  <c r="I122" s="164"/>
      <c r="J122" s="164"/>
    </row>
    <row r="123" spans="3:10" x14ac:dyDescent="0.25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  <c r="I123" s="164"/>
      <c r="J123" s="164"/>
    </row>
    <row r="124" spans="3:10" x14ac:dyDescent="0.25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  <c r="I124" s="164"/>
      <c r="J124" s="164"/>
    </row>
    <row r="125" spans="3:10" x14ac:dyDescent="0.25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  <c r="I125" s="164"/>
      <c r="J125" s="164"/>
    </row>
    <row r="126" spans="3:10" x14ac:dyDescent="0.25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  <c r="I126" s="164"/>
      <c r="J126" s="164"/>
    </row>
    <row r="127" spans="3:10" x14ac:dyDescent="0.25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  <c r="I127" s="164"/>
      <c r="J127" s="164"/>
    </row>
    <row r="128" spans="3:10" x14ac:dyDescent="0.25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  <c r="I128" s="164"/>
      <c r="J128" s="164"/>
    </row>
    <row r="129" spans="3:10" x14ac:dyDescent="0.25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  <c r="I129" s="164"/>
      <c r="J129" s="164"/>
    </row>
    <row r="130" spans="3:10" x14ac:dyDescent="0.25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  <c r="I130" s="164"/>
      <c r="J130" s="164"/>
    </row>
    <row r="131" spans="3:10" x14ac:dyDescent="0.25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10" x14ac:dyDescent="0.25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10" x14ac:dyDescent="0.25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10" x14ac:dyDescent="0.25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10" x14ac:dyDescent="0.25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10" x14ac:dyDescent="0.25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10" x14ac:dyDescent="0.25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10" x14ac:dyDescent="0.25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10" x14ac:dyDescent="0.25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10" x14ac:dyDescent="0.25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10" x14ac:dyDescent="0.25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10" x14ac:dyDescent="0.25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10" x14ac:dyDescent="0.25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10" x14ac:dyDescent="0.25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25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25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25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25">
      <c r="C148" s="133"/>
      <c r="D148" s="132"/>
      <c r="E148" s="131">
        <v>3</v>
      </c>
      <c r="F148" s="131" t="s">
        <v>3797</v>
      </c>
      <c r="G148" s="132" t="s">
        <v>2002</v>
      </c>
      <c r="H148" s="132"/>
    </row>
    <row r="149" spans="3:8" x14ac:dyDescent="0.25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25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25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25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25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25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25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25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25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25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25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25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25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25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25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25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25">
      <c r="C165" s="133"/>
      <c r="D165" s="132"/>
      <c r="E165" s="131">
        <v>1</v>
      </c>
      <c r="F165" s="131" t="s">
        <v>3798</v>
      </c>
      <c r="G165" s="132" t="s">
        <v>2019</v>
      </c>
      <c r="H165" s="132"/>
    </row>
    <row r="166" spans="3:8" x14ac:dyDescent="0.25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25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25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25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25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25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25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25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25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25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25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25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25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25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25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25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25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25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25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25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25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25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25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25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25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25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25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25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25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25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25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25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25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25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25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25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25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25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25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25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25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25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25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25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25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25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25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25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25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25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25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25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25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25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25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25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25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25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25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25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25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25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25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25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25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25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25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25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25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25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25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25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25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25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25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25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25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25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25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25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25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25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25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25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25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25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25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25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25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25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25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25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25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25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25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25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25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25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25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25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25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25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25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25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25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25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25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25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25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25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25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25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25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25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25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25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25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25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25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25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25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25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25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25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25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25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25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25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25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25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25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25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25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25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25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25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25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25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25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25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25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25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25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25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25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25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25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25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25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25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25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25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25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25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25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25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25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25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25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25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25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25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25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25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25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25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25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25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25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25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25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25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25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25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25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25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25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25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25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25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25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25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25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25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25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25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25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25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25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25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25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25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25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25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25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25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25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25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25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25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25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25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25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25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25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25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25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25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25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25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25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25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25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25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25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25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25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25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25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25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25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25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25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25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25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25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25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25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25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25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25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25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25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25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25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25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25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25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25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25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25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25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25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25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25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25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25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25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25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25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25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25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25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25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25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25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25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25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25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25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25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25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25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25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25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25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25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25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25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25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25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25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25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25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25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25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25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25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25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25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25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25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25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25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25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25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25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25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25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25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25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25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25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25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25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25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25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25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25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25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25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25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25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25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25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25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25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25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25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25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25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25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25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25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25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25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25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25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25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25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25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25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25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25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25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25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25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25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25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25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25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25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25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25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25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25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25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25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25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25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25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25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25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25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25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25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25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25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25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25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25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25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25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25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25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25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25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25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25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25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25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25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25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25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25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25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25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25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25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25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25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25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25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25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25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25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25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25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25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25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25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25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25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25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25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25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25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25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25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25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25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25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25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25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25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25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25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25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25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25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25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25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25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25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25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25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25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25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25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25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25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25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25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25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25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25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25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25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25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25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25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25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25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25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25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25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25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25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25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25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25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25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25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25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25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25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25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25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25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25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25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25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25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25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25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25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25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25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25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25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25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25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25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25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25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25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25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25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25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25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25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25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25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25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25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25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25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25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25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25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25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25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25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25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25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25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25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25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25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25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25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25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25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25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25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25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25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25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25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25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25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25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25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25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25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25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25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25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25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25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25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25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25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25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25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25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25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25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25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25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25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25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25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25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25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25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25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25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25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25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25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25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25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25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25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25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25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25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25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25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25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25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25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25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25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25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25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25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25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25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25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25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25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25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25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25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25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25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25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25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25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25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25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25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25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25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25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25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25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25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25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25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25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25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25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25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25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25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25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25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25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25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25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25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25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25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25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25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25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25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25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25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25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25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25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25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25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25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25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25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25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25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25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25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25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25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25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25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25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25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25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25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25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25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25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25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25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25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25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25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25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25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25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25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25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25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25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25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25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25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25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25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25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25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25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25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25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25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25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25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25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25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25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25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25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25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25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25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25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25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25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25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25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25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25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25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25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25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25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25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25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25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25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25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25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25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25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25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25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25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25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25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25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25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25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25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25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25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25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25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25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25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25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25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25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25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25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25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25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25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25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25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25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25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25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25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25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25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25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25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25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25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25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25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25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25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25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25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25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25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25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25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25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25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25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25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25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25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25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25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25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25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25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25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25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25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25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25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25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25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25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25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25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25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25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25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25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25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25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25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25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25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25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25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25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25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25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25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25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25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25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25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25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25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25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25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25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25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25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25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25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25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25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25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25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25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25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25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25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25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25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25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25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25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25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25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25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25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25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25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25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25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25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25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25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25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25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25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25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25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25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25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25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25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25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25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25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25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25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25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25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25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25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25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25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25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25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25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25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25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25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25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25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25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25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25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25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25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25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25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25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25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25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25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25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25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25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25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25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25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25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25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25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25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25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25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25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25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25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25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25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25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25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25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25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25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25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25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25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25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25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25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25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25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25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25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25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25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25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25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25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25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25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25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25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25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25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25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25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25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25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25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25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25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25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25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25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25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25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25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25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25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25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25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25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25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25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25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25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25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25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25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25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25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25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25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25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25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25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25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25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25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25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25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25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25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25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25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25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25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25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25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25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25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25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25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25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25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25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25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25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25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25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25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25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25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25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25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25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25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25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25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25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25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25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25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25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25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25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25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25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25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25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25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25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25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25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25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25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25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25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25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25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25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25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25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25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25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25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25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25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25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25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25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25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25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25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25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25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25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25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25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25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25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25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25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25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25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25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25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25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25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25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25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25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25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25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25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25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25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25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25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25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25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25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25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25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25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25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25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25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25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25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25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25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25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25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25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25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25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25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25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25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25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25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25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25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25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25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25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25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25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25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25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25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25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25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25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25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25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25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25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25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25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25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25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25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25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25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25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25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25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25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25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25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25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25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25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25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25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25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25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25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25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25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25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25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25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25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25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25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25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25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25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25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25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25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25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25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25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25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25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25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25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25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25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25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25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25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25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25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25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25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25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25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25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25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25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25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25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25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25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25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25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25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25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25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25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25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25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25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25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25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25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25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25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25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25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25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25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25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25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25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25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25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25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25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25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25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25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25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25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25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25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25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25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25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25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25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25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25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25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25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25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25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25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25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25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25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25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25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25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25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25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25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25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25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25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25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25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25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25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25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25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25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25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25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25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25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25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25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25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25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25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25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25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25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25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25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25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25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25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25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25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25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25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25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25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25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25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25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25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25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25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25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25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25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25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25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25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25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25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25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25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25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25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25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25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25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25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25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25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25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25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25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25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25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25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25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25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25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25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25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25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25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25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25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25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25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25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25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25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25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25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25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25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25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25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25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25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25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25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25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25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25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25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25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25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25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25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25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25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25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25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25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25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25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25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25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25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25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25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25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25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25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25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25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25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25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25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25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25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25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25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25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25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25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25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25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25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25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25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25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25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25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25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25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25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25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25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25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25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25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25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25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25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25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25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25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25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25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25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25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25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25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25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25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25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25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25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25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25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25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25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25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25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25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25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25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25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25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25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25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25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25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25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25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25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25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25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25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25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25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25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25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25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25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25">
      <c r="C1483" s="133"/>
      <c r="D1483" s="132"/>
      <c r="E1483" s="131">
        <v>870</v>
      </c>
      <c r="F1483" s="131" t="s">
        <v>3817</v>
      </c>
      <c r="G1483" s="132" t="s">
        <v>3337</v>
      </c>
      <c r="H1483" s="132"/>
    </row>
    <row r="1484" spans="3:8" x14ac:dyDescent="0.25">
      <c r="C1484" s="133"/>
      <c r="D1484" s="132"/>
      <c r="E1484" s="131">
        <v>871</v>
      </c>
      <c r="F1484" s="131" t="s">
        <v>3818</v>
      </c>
      <c r="G1484" s="132" t="s">
        <v>3338</v>
      </c>
      <c r="H1484" s="132"/>
    </row>
    <row r="1485" spans="3:8" x14ac:dyDescent="0.25">
      <c r="C1485" s="133"/>
      <c r="D1485" s="132"/>
      <c r="E1485" s="131">
        <v>872</v>
      </c>
      <c r="F1485" s="131" t="s">
        <v>3819</v>
      </c>
      <c r="G1485" s="132" t="s">
        <v>3339</v>
      </c>
      <c r="H1485" s="132"/>
    </row>
    <row r="1486" spans="3:8" x14ac:dyDescent="0.25">
      <c r="C1486" s="133"/>
      <c r="D1486" s="132"/>
      <c r="E1486" s="131">
        <v>873</v>
      </c>
      <c r="F1486" s="131" t="s">
        <v>3820</v>
      </c>
      <c r="G1486" s="132" t="s">
        <v>3340</v>
      </c>
      <c r="H1486" s="132"/>
    </row>
    <row r="1487" spans="3:8" x14ac:dyDescent="0.25">
      <c r="C1487" s="133"/>
      <c r="D1487" s="132"/>
      <c r="E1487" s="131">
        <v>874</v>
      </c>
      <c r="F1487" s="131" t="s">
        <v>3803</v>
      </c>
      <c r="G1487" s="132" t="s">
        <v>3341</v>
      </c>
      <c r="H1487" s="132"/>
    </row>
    <row r="1488" spans="3:8" x14ac:dyDescent="0.25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25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25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25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25">
      <c r="C1492" s="133"/>
      <c r="D1492" s="132"/>
      <c r="E1492" s="131">
        <v>879</v>
      </c>
      <c r="F1492" s="131" t="s">
        <v>3804</v>
      </c>
      <c r="G1492" s="132" t="s">
        <v>3346</v>
      </c>
      <c r="H1492" s="132"/>
    </row>
    <row r="1493" spans="3:8" x14ac:dyDescent="0.25">
      <c r="C1493" s="133"/>
      <c r="D1493" s="132"/>
      <c r="E1493" s="131">
        <v>880</v>
      </c>
      <c r="F1493" s="131" t="s">
        <v>3805</v>
      </c>
      <c r="G1493" s="132" t="s">
        <v>3347</v>
      </c>
      <c r="H1493" s="132"/>
    </row>
    <row r="1494" spans="3:8" x14ac:dyDescent="0.25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25">
      <c r="C1495" s="133"/>
      <c r="D1495" s="132"/>
      <c r="E1495" s="131">
        <v>883</v>
      </c>
      <c r="F1495" s="131" t="s">
        <v>3806</v>
      </c>
      <c r="G1495" s="132" t="s">
        <v>3349</v>
      </c>
      <c r="H1495" s="132"/>
    </row>
    <row r="1496" spans="3:8" x14ac:dyDescent="0.25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25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25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25">
      <c r="C1499" s="133"/>
      <c r="D1499" s="132"/>
      <c r="E1499" s="131">
        <v>887</v>
      </c>
      <c r="F1499" s="131" t="s">
        <v>3807</v>
      </c>
      <c r="G1499" s="132" t="s">
        <v>3353</v>
      </c>
      <c r="H1499" s="132"/>
    </row>
    <row r="1500" spans="3:8" x14ac:dyDescent="0.25">
      <c r="C1500" s="133"/>
      <c r="D1500" s="132"/>
      <c r="E1500" s="131">
        <v>888</v>
      </c>
      <c r="F1500" s="131" t="s">
        <v>3808</v>
      </c>
      <c r="G1500" s="132" t="s">
        <v>3354</v>
      </c>
      <c r="H1500" s="132"/>
    </row>
    <row r="1501" spans="3:8" x14ac:dyDescent="0.25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25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25">
      <c r="C1503" s="133"/>
      <c r="D1503" s="132"/>
      <c r="E1503" s="131">
        <v>891</v>
      </c>
      <c r="F1503" s="131" t="s">
        <v>3809</v>
      </c>
      <c r="G1503" s="132" t="s">
        <v>3357</v>
      </c>
      <c r="H1503" s="132"/>
    </row>
    <row r="1504" spans="3:8" x14ac:dyDescent="0.25">
      <c r="C1504" s="133"/>
      <c r="D1504" s="132"/>
      <c r="E1504" s="131">
        <v>900</v>
      </c>
      <c r="F1504" s="131" t="s">
        <v>3810</v>
      </c>
      <c r="G1504" s="132" t="s">
        <v>3358</v>
      </c>
      <c r="H1504" s="132"/>
    </row>
    <row r="1505" spans="3:8" x14ac:dyDescent="0.25">
      <c r="C1505" s="133"/>
      <c r="D1505" s="132"/>
      <c r="E1505" s="131">
        <v>901</v>
      </c>
      <c r="F1505" s="131" t="s">
        <v>3811</v>
      </c>
      <c r="G1505" s="132" t="s">
        <v>3359</v>
      </c>
      <c r="H1505" s="132"/>
    </row>
    <row r="1506" spans="3:8" x14ac:dyDescent="0.25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25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25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25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25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25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25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25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25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25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25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25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25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25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25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25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25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25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25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25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25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25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25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25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25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25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25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25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25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25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25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25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25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25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25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25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25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25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25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25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25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25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25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25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25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25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25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25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25">
      <c r="C1554" s="133"/>
      <c r="D1554" s="132"/>
      <c r="E1554" s="131">
        <v>872</v>
      </c>
      <c r="F1554" s="131" t="s">
        <v>3812</v>
      </c>
      <c r="G1554" s="132" t="s">
        <v>3408</v>
      </c>
      <c r="H1554" s="132"/>
    </row>
    <row r="1555" spans="3:8" x14ac:dyDescent="0.25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25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25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25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25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25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25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25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25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25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25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25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25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25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25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25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25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25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25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25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25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25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25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25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25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25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25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25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25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25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25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25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25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25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25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25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25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25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25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25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25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25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25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25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25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25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25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25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25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25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25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25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25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25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25">
      <c r="C1609" s="133"/>
      <c r="D1609" s="132"/>
      <c r="E1609" s="131">
        <v>814</v>
      </c>
      <c r="F1609" s="131" t="s">
        <v>3813</v>
      </c>
      <c r="G1609" s="132" t="s">
        <v>3463</v>
      </c>
      <c r="H1609" s="132"/>
    </row>
    <row r="1610" spans="3:8" x14ac:dyDescent="0.25">
      <c r="C1610" s="133"/>
      <c r="D1610" s="132"/>
      <c r="E1610" s="131">
        <v>815</v>
      </c>
      <c r="F1610" s="131" t="s">
        <v>3814</v>
      </c>
      <c r="G1610" s="132" t="s">
        <v>3464</v>
      </c>
      <c r="H1610" s="132"/>
    </row>
    <row r="1611" spans="3:8" x14ac:dyDescent="0.25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25">
      <c r="C1612" s="133"/>
      <c r="D1612" s="132"/>
      <c r="E1612" s="131">
        <v>868</v>
      </c>
      <c r="F1612" s="131" t="s">
        <v>3815</v>
      </c>
      <c r="G1612" s="132" t="s">
        <v>3466</v>
      </c>
      <c r="H1612" s="132"/>
    </row>
    <row r="1613" spans="3:8" x14ac:dyDescent="0.25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25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25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25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25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25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25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25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25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25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25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25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25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25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25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25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25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25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25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25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25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25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25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25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25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25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25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25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25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25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25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25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25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25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25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25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25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25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25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25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25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25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25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25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25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25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25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25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25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25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25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25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25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25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25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25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25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25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25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25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25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25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25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25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25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25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25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25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25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25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25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25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25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25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25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25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25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25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25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25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25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25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25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25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25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25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25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25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25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25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25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25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25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25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25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25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25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25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25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25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25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25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25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25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25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25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25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25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25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25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25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25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25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25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25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25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25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25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25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25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25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25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25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25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25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25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25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25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25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25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25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25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25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25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25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25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25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25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25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25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25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25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25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25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25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25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25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25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25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25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25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25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25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25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25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25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25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25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25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25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25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25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25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25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25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25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25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25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25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25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25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25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25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25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25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25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25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25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25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25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25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25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25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25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25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25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25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25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25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25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25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25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25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25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25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25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25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25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25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25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25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25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25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25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25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ref="N2:N34">
    <sortCondition ref="N2:N34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2022-04-04T18:36:15Z</cp:lastPrinted>
  <dcterms:created xsi:type="dcterms:W3CDTF">2014-12-09T12:52:40Z</dcterms:created>
  <dcterms:modified xsi:type="dcterms:W3CDTF">2022-04-04T18:36:17Z</dcterms:modified>
</cp:coreProperties>
</file>