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eticia.frizon\Desktop\"/>
    </mc:Choice>
  </mc:AlternateContent>
  <xr:revisionPtr revIDLastSave="0" documentId="8_{0F8BFE33-8544-4DC2-88F7-7106C2B8D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itivo" sheetId="9" r:id="rId1"/>
    <sheet name="base" sheetId="10" r:id="rId2"/>
    <sheet name="Plan1" sheetId="11" r:id="rId3"/>
  </sheets>
  <externalReferences>
    <externalReference r:id="rId4"/>
  </externalReferences>
  <definedNames>
    <definedName name="_xlnm.Print_Area" localSheetId="0">Aditivo!$A$4:$M$168</definedName>
    <definedName name="F_10">base!#REF!</definedName>
    <definedName name="F_105">base!#REF!</definedName>
    <definedName name="F_107">base!#REF!</definedName>
    <definedName name="F_11">base!#REF!</definedName>
    <definedName name="F_112">base!#REF!</definedName>
    <definedName name="F_113">base!#REF!</definedName>
    <definedName name="F_117">base!#REF!</definedName>
    <definedName name="F_12">base!#REF!</definedName>
    <definedName name="F_120">base!#REF!</definedName>
    <definedName name="F_122">base!#REF!</definedName>
    <definedName name="F_127">base!#REF!</definedName>
    <definedName name="F_13">base!#REF!</definedName>
    <definedName name="F_14">base!#REF!</definedName>
    <definedName name="F_140">base!#REF!</definedName>
    <definedName name="F_15">base!#REF!</definedName>
    <definedName name="F_150">base!#REF!</definedName>
    <definedName name="F_16">base!#REF!</definedName>
    <definedName name="F_160">base!#REF!</definedName>
    <definedName name="F_17">base!#REF!</definedName>
    <definedName name="F_185">base!#REF!</definedName>
    <definedName name="F_2">base!#REF!</definedName>
    <definedName name="F_205">base!#REF!</definedName>
    <definedName name="F_215">base!#REF!</definedName>
    <definedName name="F_245">base!#REF!</definedName>
    <definedName name="F_250">base!#REF!</definedName>
    <definedName name="F_255">base!#REF!</definedName>
    <definedName name="F_260">base!#REF!</definedName>
    <definedName name="F_270">base!#REF!</definedName>
    <definedName name="F_285">base!#REF!</definedName>
    <definedName name="F_29">base!#REF!</definedName>
    <definedName name="F_290">base!#REF!</definedName>
    <definedName name="F_295">base!#REF!</definedName>
    <definedName name="F_3">base!#REF!</definedName>
    <definedName name="F_30">base!#REF!</definedName>
    <definedName name="F_31">base!#REF!</definedName>
    <definedName name="F_320">base!#REF!</definedName>
    <definedName name="F_33">base!#REF!</definedName>
    <definedName name="F_34">base!#REF!</definedName>
    <definedName name="F_345">base!#REF!</definedName>
    <definedName name="F_35">base!#REF!</definedName>
    <definedName name="F_350">base!#REF!</definedName>
    <definedName name="F_360">base!#REF!</definedName>
    <definedName name="F_37">base!#REF!</definedName>
    <definedName name="F_380">base!#REF!</definedName>
    <definedName name="F_390">base!#REF!</definedName>
    <definedName name="F_395">base!#REF!</definedName>
    <definedName name="F_397">base!#REF!</definedName>
    <definedName name="F_400">base!#REF!</definedName>
    <definedName name="F_405">base!#REF!</definedName>
    <definedName name="F_410">base!#REF!</definedName>
    <definedName name="F_42">base!#REF!</definedName>
    <definedName name="F_420">base!#REF!</definedName>
    <definedName name="F_428">base!#REF!</definedName>
    <definedName name="F_435">base!#REF!</definedName>
    <definedName name="F_440">base!#REF!</definedName>
    <definedName name="F_445">base!#REF!</definedName>
    <definedName name="F_45">base!#REF!</definedName>
    <definedName name="F_450">base!#REF!</definedName>
    <definedName name="F_452">base!#REF!</definedName>
    <definedName name="F_460">base!#REF!</definedName>
    <definedName name="F_461">base!#REF!</definedName>
    <definedName name="F_463">base!#REF!</definedName>
    <definedName name="F_465">base!#REF!</definedName>
    <definedName name="F_47">base!#REF!</definedName>
    <definedName name="F_475">base!#REF!</definedName>
    <definedName name="F_480">base!#REF!</definedName>
    <definedName name="F_495">base!#REF!</definedName>
    <definedName name="F_505">base!#REF!</definedName>
    <definedName name="F_510">base!#REF!</definedName>
    <definedName name="F_515">base!#REF!</definedName>
    <definedName name="F_52">base!#REF!</definedName>
    <definedName name="F_535">base!#REF!</definedName>
    <definedName name="F_540">base!#REF!</definedName>
    <definedName name="F_548">base!#REF!</definedName>
    <definedName name="F_550">base!#REF!</definedName>
    <definedName name="F_555">base!#REF!</definedName>
    <definedName name="F_565">base!#REF!</definedName>
    <definedName name="F_57">base!#REF!</definedName>
    <definedName name="F_580">base!#REF!</definedName>
    <definedName name="F_59">base!#REF!</definedName>
    <definedName name="F_593">base!#REF!</definedName>
    <definedName name="F_595">base!#REF!</definedName>
    <definedName name="F_600">base!#REF!</definedName>
    <definedName name="F_62">base!#REF!</definedName>
    <definedName name="F_63">base!#REF!</definedName>
    <definedName name="F_64">base!#REF!</definedName>
    <definedName name="F_685">base!#REF!</definedName>
    <definedName name="F_7">base!#REF!</definedName>
    <definedName name="F_70">base!#REF!</definedName>
    <definedName name="F_72">base!#REF!</definedName>
    <definedName name="F_736">base!#REF!</definedName>
    <definedName name="F_745">base!#REF!</definedName>
    <definedName name="F_748">base!#REF!</definedName>
    <definedName name="F_750">base!#REF!</definedName>
    <definedName name="F_754">base!#REF!</definedName>
    <definedName name="F_757">base!#REF!</definedName>
    <definedName name="F_758">base!#REF!</definedName>
    <definedName name="F_760">base!#REF!</definedName>
    <definedName name="F_77">base!#REF!</definedName>
    <definedName name="F_773">base!#REF!</definedName>
    <definedName name="F_775">base!#REF!</definedName>
    <definedName name="F_779">base!#REF!</definedName>
    <definedName name="F_784">base!#REF!</definedName>
    <definedName name="F_788">base!#REF!</definedName>
    <definedName name="F_792">base!#REF!</definedName>
    <definedName name="F_796">base!#REF!</definedName>
    <definedName name="F_8">base!#REF!</definedName>
    <definedName name="F_802">base!#REF!</definedName>
    <definedName name="F_803">base!#REF!</definedName>
    <definedName name="F_805">base!#REF!</definedName>
    <definedName name="F_82">base!#REF!</definedName>
    <definedName name="F_820">base!#REF!</definedName>
    <definedName name="F_830">base!#REF!</definedName>
    <definedName name="F_855">base!#REF!</definedName>
    <definedName name="F_870">base!#REF!</definedName>
    <definedName name="F_880">base!#REF!</definedName>
    <definedName name="F_882">base!#REF!</definedName>
    <definedName name="F_884">base!#REF!</definedName>
    <definedName name="F_886">base!#REF!</definedName>
    <definedName name="F_888">base!#REF!</definedName>
    <definedName name="F_890">base!#REF!</definedName>
    <definedName name="F_9">base!#REF!</definedName>
    <definedName name="F_905">base!#REF!</definedName>
    <definedName name="F_910">base!#REF!</definedName>
    <definedName name="F_930">base!#REF!</definedName>
    <definedName name="F_950">base!#REF!</definedName>
    <definedName name="F_960">base!#REF!</definedName>
    <definedName name="F_965">base!#REF!</definedName>
    <definedName name="F_97">base!#REF!</definedName>
    <definedName name="F_970">base!#REF!</definedName>
    <definedName name="F_980">base!#REF!</definedName>
    <definedName name="F_990">base!#REF!</definedName>
    <definedName name="Modalidades">base!$E$1:$E$12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" i="9" l="1"/>
  <c r="L49" i="9"/>
  <c r="K49" i="9"/>
  <c r="I49" i="9"/>
  <c r="G49" i="9"/>
  <c r="G58" i="9"/>
  <c r="I58" i="9"/>
  <c r="K58" i="9"/>
  <c r="L58" i="9"/>
  <c r="M58" i="9" s="1"/>
  <c r="G14" i="9" l="1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P8" i="11" l="1"/>
  <c r="R7" i="11"/>
  <c r="R8" i="11" s="1"/>
  <c r="Q7" i="11"/>
  <c r="Q8" i="11" s="1"/>
  <c r="K16" i="11"/>
  <c r="K15" i="11"/>
  <c r="K14" i="11"/>
  <c r="K52" i="9" l="1"/>
  <c r="K55" i="9"/>
  <c r="L15" i="9"/>
  <c r="M15" i="9" s="1"/>
  <c r="L16" i="9"/>
  <c r="M16" i="9" s="1"/>
  <c r="L17" i="9"/>
  <c r="M17" i="9" s="1"/>
  <c r="L18" i="9"/>
  <c r="M18" i="9" s="1"/>
  <c r="L19" i="9"/>
  <c r="M19" i="9" s="1"/>
  <c r="L20" i="9"/>
  <c r="M20" i="9" s="1"/>
  <c r="L21" i="9"/>
  <c r="M21" i="9" s="1"/>
  <c r="L23" i="9"/>
  <c r="M23" i="9" s="1"/>
  <c r="L24" i="9"/>
  <c r="M24" i="9" s="1"/>
  <c r="L25" i="9"/>
  <c r="M25" i="9" s="1"/>
  <c r="L27" i="9"/>
  <c r="M27" i="9" s="1"/>
  <c r="L28" i="9"/>
  <c r="M28" i="9" s="1"/>
  <c r="L29" i="9"/>
  <c r="M29" i="9" s="1"/>
  <c r="L30" i="9"/>
  <c r="M30" i="9" s="1"/>
  <c r="L31" i="9"/>
  <c r="M31" i="9" s="1"/>
  <c r="L33" i="9"/>
  <c r="M33" i="9" s="1"/>
  <c r="L34" i="9"/>
  <c r="M34" i="9" s="1"/>
  <c r="L36" i="9"/>
  <c r="M36" i="9" s="1"/>
  <c r="L37" i="9"/>
  <c r="M37" i="9" s="1"/>
  <c r="L39" i="9"/>
  <c r="M39" i="9" s="1"/>
  <c r="L40" i="9"/>
  <c r="M40" i="9" s="1"/>
  <c r="L41" i="9"/>
  <c r="M41" i="9" s="1"/>
  <c r="L42" i="9"/>
  <c r="M42" i="9" s="1"/>
  <c r="L43" i="9"/>
  <c r="M43" i="9" s="1"/>
  <c r="L44" i="9"/>
  <c r="M44" i="9" s="1"/>
  <c r="L46" i="9"/>
  <c r="M46" i="9" s="1"/>
  <c r="L47" i="9"/>
  <c r="M47" i="9" s="1"/>
  <c r="L48" i="9"/>
  <c r="M48" i="9" s="1"/>
  <c r="L50" i="9"/>
  <c r="M50" i="9" s="1"/>
  <c r="L51" i="9"/>
  <c r="M51" i="9" s="1"/>
  <c r="L52" i="9"/>
  <c r="M52" i="9" s="1"/>
  <c r="L53" i="9"/>
  <c r="L54" i="9"/>
  <c r="L55" i="9"/>
  <c r="M55" i="9" s="1"/>
  <c r="L56" i="9"/>
  <c r="L57" i="9"/>
  <c r="L59" i="9"/>
  <c r="M59" i="9" s="1"/>
  <c r="L60" i="9"/>
  <c r="M60" i="9" s="1"/>
  <c r="L61" i="9"/>
  <c r="M61" i="9" s="1"/>
  <c r="L62" i="9"/>
  <c r="M62" i="9" s="1"/>
  <c r="L63" i="9"/>
  <c r="M63" i="9" s="1"/>
  <c r="L64" i="9"/>
  <c r="M64" i="9" s="1"/>
  <c r="L65" i="9"/>
  <c r="M65" i="9" s="1"/>
  <c r="L66" i="9"/>
  <c r="M66" i="9" s="1"/>
  <c r="L67" i="9"/>
  <c r="M67" i="9" s="1"/>
  <c r="L68" i="9"/>
  <c r="M68" i="9" s="1"/>
  <c r="L69" i="9"/>
  <c r="M69" i="9" s="1"/>
  <c r="L70" i="9"/>
  <c r="M70" i="9" s="1"/>
  <c r="L71" i="9"/>
  <c r="M71" i="9" s="1"/>
  <c r="L72" i="9"/>
  <c r="M72" i="9" s="1"/>
  <c r="L73" i="9"/>
  <c r="M73" i="9" s="1"/>
  <c r="L74" i="9"/>
  <c r="M74" i="9" s="1"/>
  <c r="L75" i="9"/>
  <c r="M75" i="9" s="1"/>
  <c r="L76" i="9"/>
  <c r="M76" i="9" s="1"/>
  <c r="L77" i="9"/>
  <c r="M77" i="9" s="1"/>
  <c r="L78" i="9"/>
  <c r="M78" i="9" s="1"/>
  <c r="L79" i="9"/>
  <c r="M79" i="9" s="1"/>
  <c r="L80" i="9"/>
  <c r="M80" i="9" s="1"/>
  <c r="L81" i="9"/>
  <c r="M81" i="9" s="1"/>
  <c r="L82" i="9"/>
  <c r="M82" i="9" s="1"/>
  <c r="L83" i="9"/>
  <c r="M83" i="9" s="1"/>
  <c r="L84" i="9"/>
  <c r="M84" i="9" s="1"/>
  <c r="L85" i="9"/>
  <c r="M85" i="9" s="1"/>
  <c r="L86" i="9"/>
  <c r="M86" i="9" s="1"/>
  <c r="L87" i="9"/>
  <c r="M87" i="9" s="1"/>
  <c r="L88" i="9"/>
  <c r="M88" i="9" s="1"/>
  <c r="L89" i="9"/>
  <c r="M89" i="9" s="1"/>
  <c r="L90" i="9"/>
  <c r="M90" i="9" s="1"/>
  <c r="L91" i="9"/>
  <c r="M91" i="9" s="1"/>
  <c r="L92" i="9"/>
  <c r="M92" i="9" s="1"/>
  <c r="L93" i="9"/>
  <c r="M93" i="9" s="1"/>
  <c r="L94" i="9"/>
  <c r="M94" i="9" s="1"/>
  <c r="L95" i="9"/>
  <c r="M95" i="9" s="1"/>
  <c r="L96" i="9"/>
  <c r="M96" i="9" s="1"/>
  <c r="L97" i="9"/>
  <c r="M97" i="9" s="1"/>
  <c r="L98" i="9"/>
  <c r="M98" i="9" s="1"/>
  <c r="L99" i="9"/>
  <c r="M99" i="9" s="1"/>
  <c r="L100" i="9"/>
  <c r="M100" i="9" s="1"/>
  <c r="L101" i="9"/>
  <c r="M101" i="9" s="1"/>
  <c r="L102" i="9"/>
  <c r="M102" i="9" s="1"/>
  <c r="L103" i="9"/>
  <c r="M103" i="9" s="1"/>
  <c r="L104" i="9"/>
  <c r="M104" i="9" s="1"/>
  <c r="L105" i="9"/>
  <c r="M105" i="9" s="1"/>
  <c r="L106" i="9"/>
  <c r="M106" i="9" s="1"/>
  <c r="L107" i="9"/>
  <c r="M107" i="9" s="1"/>
  <c r="L108" i="9"/>
  <c r="M108" i="9" s="1"/>
  <c r="L109" i="9"/>
  <c r="M109" i="9" s="1"/>
  <c r="L110" i="9"/>
  <c r="M110" i="9" s="1"/>
  <c r="L111" i="9"/>
  <c r="M111" i="9" s="1"/>
  <c r="L112" i="9"/>
  <c r="M112" i="9" s="1"/>
  <c r="L113" i="9"/>
  <c r="M113" i="9" s="1"/>
  <c r="L114" i="9"/>
  <c r="M114" i="9" s="1"/>
  <c r="L115" i="9"/>
  <c r="M115" i="9" s="1"/>
  <c r="L116" i="9"/>
  <c r="M116" i="9" s="1"/>
  <c r="L117" i="9"/>
  <c r="M117" i="9" s="1"/>
  <c r="L118" i="9"/>
  <c r="M118" i="9" s="1"/>
  <c r="L119" i="9"/>
  <c r="M119" i="9" s="1"/>
  <c r="L120" i="9"/>
  <c r="M120" i="9" s="1"/>
  <c r="L121" i="9"/>
  <c r="M121" i="9" s="1"/>
  <c r="L122" i="9"/>
  <c r="M122" i="9" s="1"/>
  <c r="L123" i="9"/>
  <c r="M123" i="9" s="1"/>
  <c r="L124" i="9"/>
  <c r="M124" i="9" s="1"/>
  <c r="L125" i="9"/>
  <c r="M125" i="9" s="1"/>
  <c r="L126" i="9"/>
  <c r="M126" i="9" s="1"/>
  <c r="L127" i="9"/>
  <c r="M127" i="9" s="1"/>
  <c r="L128" i="9"/>
  <c r="M128" i="9" s="1"/>
  <c r="L129" i="9"/>
  <c r="M129" i="9" s="1"/>
  <c r="L130" i="9"/>
  <c r="M130" i="9" s="1"/>
  <c r="L131" i="9"/>
  <c r="M131" i="9" s="1"/>
  <c r="L132" i="9"/>
  <c r="M132" i="9" s="1"/>
  <c r="L133" i="9"/>
  <c r="M133" i="9" s="1"/>
  <c r="L134" i="9"/>
  <c r="M134" i="9" s="1"/>
  <c r="L135" i="9"/>
  <c r="M135" i="9" s="1"/>
  <c r="L136" i="9"/>
  <c r="M136" i="9" s="1"/>
  <c r="L137" i="9"/>
  <c r="M137" i="9" s="1"/>
  <c r="L138" i="9"/>
  <c r="M138" i="9" s="1"/>
  <c r="L139" i="9"/>
  <c r="M139" i="9" s="1"/>
  <c r="L140" i="9"/>
  <c r="M140" i="9" s="1"/>
  <c r="L141" i="9"/>
  <c r="M141" i="9" s="1"/>
  <c r="L142" i="9"/>
  <c r="M142" i="9" s="1"/>
  <c r="L143" i="9"/>
  <c r="M143" i="9" s="1"/>
  <c r="L144" i="9"/>
  <c r="M144" i="9" s="1"/>
  <c r="L145" i="9"/>
  <c r="M145" i="9" s="1"/>
  <c r="L146" i="9"/>
  <c r="M146" i="9" s="1"/>
  <c r="L147" i="9"/>
  <c r="M147" i="9" s="1"/>
  <c r="L148" i="9"/>
  <c r="M148" i="9" s="1"/>
  <c r="L149" i="9"/>
  <c r="M149" i="9" s="1"/>
  <c r="L150" i="9"/>
  <c r="M150" i="9" s="1"/>
  <c r="L151" i="9"/>
  <c r="M151" i="9" s="1"/>
  <c r="L152" i="9"/>
  <c r="M152" i="9" s="1"/>
  <c r="L153" i="9"/>
  <c r="M153" i="9" s="1"/>
  <c r="L154" i="9"/>
  <c r="M154" i="9" s="1"/>
  <c r="L155" i="9"/>
  <c r="M155" i="9" s="1"/>
  <c r="L156" i="9"/>
  <c r="M156" i="9" s="1"/>
  <c r="L157" i="9"/>
  <c r="M157" i="9" s="1"/>
  <c r="L158" i="9"/>
  <c r="M158" i="9" s="1"/>
  <c r="L159" i="9"/>
  <c r="M159" i="9" s="1"/>
  <c r="L160" i="9"/>
  <c r="M160" i="9" s="1"/>
  <c r="L161" i="9"/>
  <c r="M161" i="9" s="1"/>
  <c r="L162" i="9"/>
  <c r="M162" i="9" s="1"/>
  <c r="L163" i="9"/>
  <c r="M163" i="9" s="1"/>
  <c r="L164" i="9"/>
  <c r="M164" i="9" s="1"/>
  <c r="L165" i="9"/>
  <c r="M165" i="9" s="1"/>
  <c r="L166" i="9"/>
  <c r="M166" i="9" s="1"/>
  <c r="L167" i="9"/>
  <c r="M167" i="9" s="1"/>
  <c r="L168" i="9"/>
  <c r="M168" i="9" s="1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50" i="9"/>
  <c r="K51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4" i="9"/>
  <c r="K15" i="9"/>
  <c r="G62" i="9"/>
  <c r="I62" i="9"/>
  <c r="G63" i="9"/>
  <c r="I63" i="9"/>
  <c r="G64" i="9"/>
  <c r="I64" i="9"/>
  <c r="G65" i="9"/>
  <c r="I65" i="9"/>
  <c r="G66" i="9"/>
  <c r="I66" i="9"/>
  <c r="G67" i="9"/>
  <c r="I67" i="9"/>
  <c r="G68" i="9"/>
  <c r="I68" i="9"/>
  <c r="G69" i="9"/>
  <c r="I69" i="9"/>
  <c r="G70" i="9"/>
  <c r="I70" i="9"/>
  <c r="G71" i="9"/>
  <c r="I71" i="9"/>
  <c r="G72" i="9"/>
  <c r="I72" i="9"/>
  <c r="G73" i="9"/>
  <c r="I73" i="9"/>
  <c r="G74" i="9"/>
  <c r="I74" i="9"/>
  <c r="G75" i="9"/>
  <c r="I75" i="9"/>
  <c r="G76" i="9"/>
  <c r="I76" i="9"/>
  <c r="G77" i="9"/>
  <c r="I77" i="9"/>
  <c r="G78" i="9"/>
  <c r="I78" i="9"/>
  <c r="G79" i="9"/>
  <c r="I79" i="9"/>
  <c r="G80" i="9"/>
  <c r="I80" i="9"/>
  <c r="G81" i="9"/>
  <c r="I81" i="9"/>
  <c r="G82" i="9"/>
  <c r="I82" i="9"/>
  <c r="G83" i="9"/>
  <c r="I83" i="9"/>
  <c r="G84" i="9"/>
  <c r="I84" i="9"/>
  <c r="G85" i="9"/>
  <c r="I85" i="9"/>
  <c r="G86" i="9"/>
  <c r="I86" i="9"/>
  <c r="G87" i="9"/>
  <c r="I87" i="9"/>
  <c r="G88" i="9"/>
  <c r="I88" i="9"/>
  <c r="G89" i="9"/>
  <c r="I89" i="9"/>
  <c r="G90" i="9"/>
  <c r="I90" i="9"/>
  <c r="G91" i="9"/>
  <c r="I91" i="9"/>
  <c r="G92" i="9"/>
  <c r="I92" i="9"/>
  <c r="G93" i="9"/>
  <c r="I93" i="9"/>
  <c r="G94" i="9"/>
  <c r="I94" i="9"/>
  <c r="G95" i="9"/>
  <c r="I95" i="9"/>
  <c r="G96" i="9"/>
  <c r="I96" i="9"/>
  <c r="G97" i="9"/>
  <c r="I97" i="9"/>
  <c r="G98" i="9"/>
  <c r="I98" i="9"/>
  <c r="G99" i="9"/>
  <c r="I99" i="9"/>
  <c r="G100" i="9"/>
  <c r="I100" i="9"/>
  <c r="G101" i="9"/>
  <c r="I101" i="9"/>
  <c r="G102" i="9"/>
  <c r="I102" i="9"/>
  <c r="G103" i="9"/>
  <c r="I103" i="9"/>
  <c r="G104" i="9"/>
  <c r="I104" i="9"/>
  <c r="G105" i="9"/>
  <c r="I105" i="9"/>
  <c r="G106" i="9"/>
  <c r="I106" i="9"/>
  <c r="G107" i="9"/>
  <c r="I107" i="9"/>
  <c r="G108" i="9"/>
  <c r="I108" i="9"/>
  <c r="G109" i="9"/>
  <c r="I109" i="9"/>
  <c r="G110" i="9"/>
  <c r="I110" i="9"/>
  <c r="G111" i="9"/>
  <c r="I111" i="9"/>
  <c r="G112" i="9"/>
  <c r="I112" i="9"/>
  <c r="G113" i="9"/>
  <c r="I113" i="9"/>
  <c r="G114" i="9"/>
  <c r="I114" i="9"/>
  <c r="G115" i="9"/>
  <c r="I115" i="9"/>
  <c r="G116" i="9"/>
  <c r="I116" i="9"/>
  <c r="G117" i="9"/>
  <c r="I117" i="9"/>
  <c r="G118" i="9"/>
  <c r="I118" i="9"/>
  <c r="G119" i="9"/>
  <c r="I119" i="9"/>
  <c r="G120" i="9"/>
  <c r="I120" i="9"/>
  <c r="G121" i="9"/>
  <c r="I121" i="9"/>
  <c r="G122" i="9"/>
  <c r="I122" i="9"/>
  <c r="G123" i="9"/>
  <c r="I123" i="9"/>
  <c r="G124" i="9"/>
  <c r="I124" i="9"/>
  <c r="G125" i="9"/>
  <c r="I125" i="9"/>
  <c r="G126" i="9"/>
  <c r="I126" i="9"/>
  <c r="G127" i="9"/>
  <c r="I127" i="9"/>
  <c r="G128" i="9"/>
  <c r="I128" i="9"/>
  <c r="G129" i="9"/>
  <c r="I129" i="9"/>
  <c r="G130" i="9"/>
  <c r="I130" i="9"/>
  <c r="G131" i="9"/>
  <c r="I131" i="9"/>
  <c r="G132" i="9"/>
  <c r="I132" i="9"/>
  <c r="G133" i="9"/>
  <c r="I133" i="9"/>
  <c r="G134" i="9"/>
  <c r="I134" i="9"/>
  <c r="G135" i="9"/>
  <c r="I135" i="9"/>
  <c r="G136" i="9"/>
  <c r="I136" i="9"/>
  <c r="G137" i="9"/>
  <c r="I137" i="9"/>
  <c r="G138" i="9"/>
  <c r="I138" i="9"/>
  <c r="G139" i="9"/>
  <c r="I139" i="9"/>
  <c r="G140" i="9"/>
  <c r="I140" i="9"/>
  <c r="G141" i="9"/>
  <c r="I141" i="9"/>
  <c r="G142" i="9"/>
  <c r="I142" i="9"/>
  <c r="G143" i="9"/>
  <c r="I143" i="9"/>
  <c r="G144" i="9"/>
  <c r="I144" i="9"/>
  <c r="G145" i="9"/>
  <c r="I145" i="9"/>
  <c r="G146" i="9"/>
  <c r="I146" i="9"/>
  <c r="G147" i="9"/>
  <c r="I147" i="9"/>
  <c r="G148" i="9"/>
  <c r="I148" i="9"/>
  <c r="G149" i="9"/>
  <c r="I149" i="9"/>
  <c r="G150" i="9"/>
  <c r="I150" i="9"/>
  <c r="G151" i="9"/>
  <c r="I151" i="9"/>
  <c r="G152" i="9"/>
  <c r="I152" i="9"/>
  <c r="G153" i="9"/>
  <c r="I153" i="9"/>
  <c r="G154" i="9"/>
  <c r="I154" i="9"/>
  <c r="G155" i="9"/>
  <c r="I155" i="9"/>
  <c r="G156" i="9"/>
  <c r="I156" i="9"/>
  <c r="G157" i="9"/>
  <c r="I157" i="9"/>
  <c r="G158" i="9"/>
  <c r="I158" i="9"/>
  <c r="G159" i="9"/>
  <c r="I159" i="9"/>
  <c r="G160" i="9"/>
  <c r="I160" i="9"/>
  <c r="G161" i="9"/>
  <c r="I161" i="9"/>
  <c r="G162" i="9"/>
  <c r="I162" i="9"/>
  <c r="G163" i="9"/>
  <c r="I163" i="9"/>
  <c r="G164" i="9"/>
  <c r="I164" i="9"/>
  <c r="G165" i="9"/>
  <c r="I165" i="9"/>
  <c r="G166" i="9"/>
  <c r="I166" i="9"/>
  <c r="G167" i="9"/>
  <c r="I167" i="9"/>
  <c r="G168" i="9"/>
  <c r="I168" i="9"/>
  <c r="I21" i="9" l="1"/>
  <c r="I16" i="9"/>
  <c r="I17" i="9"/>
  <c r="I19" i="9"/>
  <c r="I20" i="9"/>
  <c r="I23" i="9"/>
  <c r="I24" i="9"/>
  <c r="I26" i="9"/>
  <c r="I28" i="9"/>
  <c r="I29" i="9"/>
  <c r="I31" i="9"/>
  <c r="I32" i="9"/>
  <c r="I36" i="9"/>
  <c r="I38" i="9"/>
  <c r="I39" i="9"/>
  <c r="I40" i="9"/>
  <c r="I42" i="9"/>
  <c r="I44" i="9"/>
  <c r="I45" i="9"/>
  <c r="I46" i="9"/>
  <c r="I47" i="9"/>
  <c r="I48" i="9"/>
  <c r="I50" i="9"/>
  <c r="I51" i="9"/>
  <c r="I52" i="9"/>
  <c r="I55" i="9"/>
  <c r="I59" i="9"/>
  <c r="I60" i="9"/>
  <c r="I61" i="9"/>
  <c r="I14" i="9"/>
  <c r="I18" i="9"/>
  <c r="I34" i="9"/>
  <c r="I15" i="9"/>
  <c r="I43" i="9"/>
  <c r="I22" i="9"/>
  <c r="I37" i="9"/>
  <c r="I33" i="9"/>
  <c r="I25" i="9"/>
  <c r="I35" i="9"/>
  <c r="I30" i="9"/>
  <c r="I41" i="9"/>
  <c r="I27" i="9"/>
  <c r="G47" i="9"/>
  <c r="G48" i="9"/>
  <c r="G50" i="9"/>
  <c r="G51" i="9"/>
  <c r="G52" i="9"/>
  <c r="G55" i="9"/>
  <c r="G59" i="9"/>
  <c r="G60" i="9"/>
  <c r="G61" i="9"/>
  <c r="C6" i="9" l="1"/>
  <c r="M53" i="9" l="1"/>
  <c r="I53" i="9"/>
  <c r="G53" i="9"/>
  <c r="G56" i="9"/>
  <c r="I56" i="9"/>
  <c r="K56" i="9"/>
  <c r="M56" i="9"/>
  <c r="K54" i="9"/>
  <c r="G54" i="9"/>
  <c r="I54" i="9"/>
  <c r="M54" i="9"/>
  <c r="K53" i="9"/>
  <c r="M57" i="9"/>
  <c r="G57" i="9"/>
  <c r="I57" i="9"/>
  <c r="C7" i="9"/>
  <c r="K57" i="9"/>
  <c r="C8" i="9" s="1"/>
  <c r="D8" i="9" s="1"/>
  <c r="C9" i="9" l="1"/>
  <c r="D7" i="9"/>
  <c r="D9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Esta planilha deverá ser utilizada para detalhamento de aditivo contratual.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 campos N° Lote é de preenchimento obrigatório só para contrato composto por lotes.
Os campos de cor cinza são de preenchimento automático.
</t>
        </r>
        <r>
          <rPr>
            <b/>
            <sz val="9"/>
            <color indexed="81"/>
            <rFont val="Tahoma"/>
            <family val="2"/>
          </rPr>
          <t>Para incluir itens, selecione as células A14 a M14 e arraste de acordo com o número de itens necessário, antes de preencher a planilha.</t>
        </r>
        <r>
          <rPr>
            <sz val="9"/>
            <color indexed="81"/>
            <rFont val="Tahoma"/>
            <family val="2"/>
          </rPr>
          <t xml:space="preserve">
Para incluir itens novos (não previstos no orçamento original) informe o nº e a descrição do item, deixe em branco a Qtde (col. D) e informe a Qtde acréscimo (col. H)</t>
        </r>
      </text>
    </comment>
    <comment ref="D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do contrato cadastrado no LICITACON.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>, sem os demais caracteres.</t>
        </r>
      </text>
    </comment>
    <comment ref="F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contratação. 
</t>
        </r>
      </text>
    </comment>
    <comment ref="H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do Termo Aditivo/Apostilamento.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>, sem os demais caracteres.</t>
        </r>
      </text>
    </comment>
    <comment ref="J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do Termo Aditivo/Apostilamento. 
</t>
        </r>
      </text>
    </comment>
    <comment ref="B3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Informe o nome do órgão contratante.
</t>
        </r>
      </text>
    </comment>
    <comment ref="J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contratante.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>, sem os demais caracteres.</t>
        </r>
      </text>
    </comment>
    <comment ref="B5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Informe a Razão Social da empresa contratada.
</t>
        </r>
      </text>
    </comment>
    <comment ref="J5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da empresa contratada.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>, sem os demais caracteres.</t>
        </r>
      </text>
    </comment>
    <comment ref="A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Campo de preenchimento obrigatório somente quando o contrato for composto por lotes. </t>
        </r>
        <r>
          <rPr>
            <sz val="9"/>
            <color indexed="81"/>
            <rFont val="Tahoma"/>
            <family val="2"/>
          </rPr>
          <t xml:space="preserve">Informe o número do lote, conforme codificação própria. </t>
        </r>
      </text>
    </comment>
    <comment ref="B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 </t>
        </r>
      </text>
    </comment>
    <comment ref="C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 xml:space="preserve">Informe a descrição do item. </t>
        </r>
      </text>
    </comment>
    <comment ref="D13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O valor preenchido será sempre arredondado para quatro casas decimais após a vírgula.
Caso seja incluído um item novo (não previsto no contrato original) deixe este campo em branco e preencha a coluna H.</t>
        </r>
      </text>
    </comment>
    <comment ref="E13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F13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contratado para o item. O valor preenchido será sempre arredondado para quatro casas decimais após a vírgula.</t>
        </r>
      </text>
    </comment>
    <comment ref="G13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contratado para o item.
</t>
        </r>
      </text>
    </comment>
    <comment ref="H13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Campo de preenchimento obrigatório, caso houver acréscimo de quantitativo no item. </t>
        </r>
        <r>
          <rPr>
            <sz val="9"/>
            <color indexed="81"/>
            <rFont val="Tahoma"/>
            <family val="2"/>
          </rPr>
          <t>Informe a quantidade acrescida.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3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acrescido para o item.
</t>
        </r>
      </text>
    </comment>
    <comment ref="J13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Campo de preenchimento obrigatório, caso houver supressão de quantitativo no item. </t>
        </r>
        <r>
          <rPr>
            <sz val="9"/>
            <color indexed="81"/>
            <rFont val="Tahoma"/>
            <family val="2"/>
          </rPr>
          <t>Informe a quantidade suprimida.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K13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suprimido no item.
</t>
        </r>
      </text>
    </comment>
    <comment ref="L13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 total após aditivo.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
será sempre arredondado para quatro casas decimais após a vírgula.
</t>
        </r>
      </text>
    </comment>
    <comment ref="M13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após aditivo.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F1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 </t>
        </r>
      </text>
    </comment>
    <comment ref="G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 xml:space="preserve">Informe a descrição do item. </t>
        </r>
      </text>
    </comment>
    <comment ref="H13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I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contratado para o item. O valor preenchido será sempre arredondado para quatro casas decimais após a vírgula.</t>
        </r>
      </text>
    </comment>
    <comment ref="J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 xml:space="preserve">Campo de preenchimento obrigatório, caso houver acréscimo de quantitativo no item. </t>
        </r>
        <r>
          <rPr>
            <sz val="9"/>
            <color indexed="81"/>
            <rFont val="Tahoma"/>
            <family val="2"/>
          </rPr>
          <t>Informe a quantidade acrescida.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K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após aditivo.
</t>
        </r>
      </text>
    </comment>
  </commentList>
</comments>
</file>

<file path=xl/sharedStrings.xml><?xml version="1.0" encoding="utf-8"?>
<sst xmlns="http://schemas.openxmlformats.org/spreadsheetml/2006/main" count="402" uniqueCount="351">
  <si>
    <t>Instrumento</t>
  </si>
  <si>
    <t>Sigla</t>
  </si>
  <si>
    <t>Descrição Unidade</t>
  </si>
  <si>
    <t>Contrato</t>
  </si>
  <si>
    <t>bg</t>
  </si>
  <si>
    <t>bisnaga</t>
  </si>
  <si>
    <t>Termo de adesão</t>
  </si>
  <si>
    <t>cap</t>
  </si>
  <si>
    <t>cápsula</t>
  </si>
  <si>
    <t>Termo de colaboração</t>
  </si>
  <si>
    <t>cj</t>
  </si>
  <si>
    <t>conjunto</t>
  </si>
  <si>
    <t>Termo de credenciamento</t>
  </si>
  <si>
    <t>com</t>
  </si>
  <si>
    <t>comprimido</t>
  </si>
  <si>
    <t>Termo de fomento</t>
  </si>
  <si>
    <t>cx</t>
  </si>
  <si>
    <t>caixa</t>
  </si>
  <si>
    <t>Termo de parceria</t>
  </si>
  <si>
    <t>dia</t>
  </si>
  <si>
    <t>drg</t>
  </si>
  <si>
    <t>drágea</t>
  </si>
  <si>
    <t>dz</t>
  </si>
  <si>
    <t>dúzia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</si>
  <si>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</si>
  <si>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</si>
  <si>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</si>
  <si>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</si>
  <si>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</si>
  <si>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</si>
  <si>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</si>
  <si>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</si>
  <si>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</t>
  </si>
  <si>
    <t>grama</t>
  </si>
  <si>
    <t>gal</t>
  </si>
  <si>
    <t>galão</t>
  </si>
  <si>
    <t>h</t>
  </si>
  <si>
    <t>hora</t>
  </si>
  <si>
    <t>ha</t>
  </si>
  <si>
    <t>hectare</t>
  </si>
  <si>
    <t>kg</t>
  </si>
  <si>
    <t>quilograma</t>
  </si>
  <si>
    <t>kit</t>
  </si>
  <si>
    <t>km</t>
  </si>
  <si>
    <t>quilometro</t>
  </si>
  <si>
    <t>km2</t>
  </si>
  <si>
    <t>quilometro quadrado</t>
  </si>
  <si>
    <t>kwh</t>
  </si>
  <si>
    <t>quilowatt-hora</t>
  </si>
  <si>
    <t>l</t>
  </si>
  <si>
    <t>litro</t>
  </si>
  <si>
    <t>lt</t>
  </si>
  <si>
    <t>lata</t>
  </si>
  <si>
    <t>m</t>
  </si>
  <si>
    <t>metro</t>
  </si>
  <si>
    <t>m2</t>
  </si>
  <si>
    <t>metro quadrado</t>
  </si>
  <si>
    <t>m3</t>
  </si>
  <si>
    <t>metro cúbico</t>
  </si>
  <si>
    <t>m3xkm</t>
  </si>
  <si>
    <t>metro cubico.quilometro</t>
  </si>
  <si>
    <t>mes</t>
  </si>
  <si>
    <t>mês</t>
  </si>
  <si>
    <t>mil</t>
  </si>
  <si>
    <t>milheiro</t>
  </si>
  <si>
    <t>pac</t>
  </si>
  <si>
    <t>pacote</t>
  </si>
  <si>
    <t>par</t>
  </si>
  <si>
    <t>pc</t>
  </si>
  <si>
    <t>peça</t>
  </si>
  <si>
    <t>rl</t>
  </si>
  <si>
    <t>rolo</t>
  </si>
  <si>
    <t>sc</t>
  </si>
  <si>
    <t>saco</t>
  </si>
  <si>
    <t>secao</t>
  </si>
  <si>
    <t>seção</t>
  </si>
  <si>
    <t>t</t>
  </si>
  <si>
    <t>tonelada</t>
  </si>
  <si>
    <t>tb</t>
  </si>
  <si>
    <t>tubo</t>
  </si>
  <si>
    <t>txkm</t>
  </si>
  <si>
    <t>tonelada.quilometro</t>
  </si>
  <si>
    <t>un</t>
  </si>
  <si>
    <t>unidade</t>
  </si>
  <si>
    <t>unxmes</t>
  </si>
  <si>
    <t>vd</t>
  </si>
  <si>
    <t>vidro</t>
  </si>
  <si>
    <t>ADITIVO CONTRATUAL</t>
  </si>
  <si>
    <t>Órgão Contratante</t>
  </si>
  <si>
    <t>CNPJ *</t>
  </si>
  <si>
    <t>Descrição do Objeto*</t>
  </si>
  <si>
    <t>Total Acréscimo</t>
  </si>
  <si>
    <t>Total Supressão</t>
  </si>
  <si>
    <t>*Preenchimento obrigatório</t>
  </si>
  <si>
    <t>**Obrigatório só para contrato composto por Lote(s)</t>
  </si>
  <si>
    <t>Nº Lote**</t>
  </si>
  <si>
    <t>Nº Item*</t>
  </si>
  <si>
    <t>Descrição do item*</t>
  </si>
  <si>
    <t>Acréscimo</t>
  </si>
  <si>
    <t>Supressão</t>
  </si>
  <si>
    <t>Total após aditivo</t>
  </si>
  <si>
    <t>Qtd.*</t>
  </si>
  <si>
    <t>Unid.*</t>
  </si>
  <si>
    <t>Preço unitário (R$)*</t>
  </si>
  <si>
    <t>Total (R$)</t>
  </si>
  <si>
    <t>Total após Aditivo</t>
  </si>
  <si>
    <t>Instrumento contratual*</t>
  </si>
  <si>
    <t>N° *</t>
  </si>
  <si>
    <t>Ano *</t>
  </si>
  <si>
    <t>N° Aditivo *</t>
  </si>
  <si>
    <t>Contratada</t>
  </si>
  <si>
    <t>Contratado - antes do Aditivo</t>
  </si>
  <si>
    <t>ades</t>
  </si>
  <si>
    <t>adesivo</t>
  </si>
  <si>
    <t>amp</t>
  </si>
  <si>
    <t>ampola</t>
  </si>
  <si>
    <t>band</t>
  </si>
  <si>
    <t>bandeja</t>
  </si>
  <si>
    <t>bl</t>
  </si>
  <si>
    <t>bloco</t>
  </si>
  <si>
    <t>bld</t>
  </si>
  <si>
    <t>balde</t>
  </si>
  <si>
    <t>bls</t>
  </si>
  <si>
    <t>bolsa</t>
  </si>
  <si>
    <t>bob</t>
  </si>
  <si>
    <t>bobina</t>
  </si>
  <si>
    <t>bomb</t>
  </si>
  <si>
    <t>bombona</t>
  </si>
  <si>
    <t>brr</t>
  </si>
  <si>
    <t>barra</t>
  </si>
  <si>
    <t>cart</t>
  </si>
  <si>
    <t>cartela</t>
  </si>
  <si>
    <t>cento</t>
  </si>
  <si>
    <t>ch</t>
  </si>
  <si>
    <t>chapa</t>
  </si>
  <si>
    <t>cm</t>
  </si>
  <si>
    <t>centimetro</t>
  </si>
  <si>
    <t>crg</t>
  </si>
  <si>
    <t>carga</t>
  </si>
  <si>
    <t>dose</t>
  </si>
  <si>
    <t>fita</t>
  </si>
  <si>
    <t>fl</t>
  </si>
  <si>
    <t>folha</t>
  </si>
  <si>
    <t>flac</t>
  </si>
  <si>
    <t>flaconete</t>
  </si>
  <si>
    <t>gfa</t>
  </si>
  <si>
    <t>garrafa</t>
  </si>
  <si>
    <t>jg</t>
  </si>
  <si>
    <t>jogo</t>
  </si>
  <si>
    <t>litro diluido</t>
  </si>
  <si>
    <t>min</t>
  </si>
  <si>
    <t>minuto</t>
  </si>
  <si>
    <t>ml</t>
  </si>
  <si>
    <t>mililitro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</si>
  <si>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</si>
  <si>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</si>
  <si>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</si>
  <si>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</si>
  <si>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</si>
  <si>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</si>
  <si>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</si>
  <si>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</si>
  <si>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</si>
  <si>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</si>
  <si>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</si>
  <si>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</si>
  <si>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tbt</t>
  </si>
  <si>
    <t>tubete</t>
  </si>
  <si>
    <t>tira</t>
  </si>
  <si>
    <t>tst</t>
  </si>
  <si>
    <t>teste</t>
  </si>
  <si>
    <t>tx</t>
  </si>
  <si>
    <t>taxa</t>
  </si>
  <si>
    <t>vg</t>
  </si>
  <si>
    <t>viagem</t>
  </si>
  <si>
    <t>Total antes Aditivo</t>
  </si>
  <si>
    <t>cn</t>
  </si>
  <si>
    <t>cone</t>
  </si>
  <si>
    <t>md</t>
  </si>
  <si>
    <t>meada</t>
  </si>
  <si>
    <t>nov</t>
  </si>
  <si>
    <t>novelo</t>
  </si>
  <si>
    <t>rd</t>
  </si>
  <si>
    <t>rodada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</si>
  <si>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</si>
  <si>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</si>
  <si>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</si>
  <si>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</si>
  <si>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</si>
  <si>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</si>
  <si>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</si>
  <si>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</si>
  <si>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</si>
  <si>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</si>
  <si>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</si>
  <si>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</si>
  <si>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</si>
  <si>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</si>
  <si>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</si>
  <si>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</si>
  <si>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</si>
  <si>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</si>
  <si>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</si>
  <si>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</si>
  <si>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</si>
  <si>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</si>
  <si>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</si>
  <si>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</si>
  <si>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</si>
  <si>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</si>
  <si>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</si>
  <si>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</si>
  <si>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</si>
  <si>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</si>
  <si>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</si>
  <si>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</si>
  <si>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</si>
  <si>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</si>
  <si>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</si>
  <si>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</si>
  <si>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</si>
  <si>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bot</t>
  </si>
  <si>
    <t>botijão</t>
  </si>
  <si>
    <t>chi</t>
  </si>
  <si>
    <t>custo hora improdutiva</t>
  </si>
  <si>
    <t>chp</t>
  </si>
  <si>
    <t>custo hora produtiva</t>
  </si>
  <si>
    <t>cil</t>
  </si>
  <si>
    <t>cilindro</t>
  </si>
  <si>
    <t>cr</t>
  </si>
  <si>
    <t>cartucho</t>
  </si>
  <si>
    <t>fx</t>
  </si>
  <si>
    <t>feixe</t>
  </si>
  <si>
    <t>kcal</t>
  </si>
  <si>
    <t>quilocaloria</t>
  </si>
  <si>
    <t>mg</t>
  </si>
  <si>
    <t>miligrama</t>
  </si>
  <si>
    <t>rm</t>
  </si>
  <si>
    <t>resma</t>
  </si>
  <si>
    <t>seman</t>
  </si>
  <si>
    <t>semana</t>
  </si>
  <si>
    <t>to</t>
  </si>
  <si>
    <t>tonel</t>
  </si>
  <si>
    <t>trn</t>
  </si>
  <si>
    <t>turno</t>
  </si>
  <si>
    <t>ust</t>
  </si>
  <si>
    <t>unidade de serviço técnico</t>
  </si>
  <si>
    <t>M</t>
  </si>
  <si>
    <t>FORNECIMENTO E INSTALAÇÃO DE PLACA DE OBRA COM CHAPA GALVANIZADA E ESTRUTURA DE MADEIRA. AF_03/2022_PS</t>
  </si>
  <si>
    <t>M2</t>
  </si>
  <si>
    <t>1.6.0.8.</t>
  </si>
  <si>
    <t>SELADOR ACRILICO OPACO PREMIUM INTERIOR/EXTERIOR</t>
  </si>
  <si>
    <t>L</t>
  </si>
  <si>
    <t>1.6.0.9.</t>
  </si>
  <si>
    <t>TINTA LATEX ACRILICA PREMIUM, COR BRANCO FOSCO</t>
  </si>
  <si>
    <t>Qtd. ADITIVO</t>
  </si>
  <si>
    <t>VALOR ADITIVO ACRÉSCIMO</t>
  </si>
  <si>
    <t>VALOR ATUAL DO CONTRATO</t>
  </si>
  <si>
    <t>ACRÉSCIMO</t>
  </si>
  <si>
    <t>VALOR APÓS ADITIVO</t>
  </si>
  <si>
    <t>TOTAL</t>
  </si>
  <si>
    <t xml:space="preserve">MATERIAL </t>
  </si>
  <si>
    <t>M.O.</t>
  </si>
  <si>
    <t>1.1.0</t>
  </si>
  <si>
    <t>Serviços Preliminares</t>
  </si>
  <si>
    <t>1.1.1.</t>
  </si>
  <si>
    <t>1.2.0</t>
  </si>
  <si>
    <t>ADMINISTRAÇÃO LOCAL</t>
  </si>
  <si>
    <t>1.2.1.</t>
  </si>
  <si>
    <t>MÊS</t>
  </si>
  <si>
    <t>1.3.0</t>
  </si>
  <si>
    <t>FUNDAÇÕES</t>
  </si>
  <si>
    <t>1.3.1.</t>
  </si>
  <si>
    <t>LASTRO COM MATERIAL GRANULAR (PEDRA BRITADA N.1 E PEDRA BRITADA N.2), APLICADO EM PISOS OU LAJES SOBRE SOLO, ESPESSURA DE *10 CM*. AF_01/2024</t>
  </si>
  <si>
    <t>M3</t>
  </si>
  <si>
    <t>1.3.2.</t>
  </si>
  <si>
    <t>ARMAÇÃO DE BLOCO UTILIZANDO AÇO CA-50 DE 10 MM - MONTAGEM. AF_01/2024</t>
  </si>
  <si>
    <t>KG</t>
  </si>
  <si>
    <t>1.3.3.</t>
  </si>
  <si>
    <t>ARMAÇÃO DE BLOCO UTILIZANDO AÇO CA-50 DE 8 MM - MONTAGEM. AF_01/2024</t>
  </si>
  <si>
    <t>1.3.4.</t>
  </si>
  <si>
    <t>CONCRETAGEM DE SAPATA, FCK 30 MPA, COM USO DE BOMBA - LANÇAMENTO, ADENSAMENTO E ACABAMENTO. AF_01/2024</t>
  </si>
  <si>
    <t>1.3.5.</t>
  </si>
  <si>
    <t>LOCAÇÃO CONVENCIONAL DE OBRA, UTILIZANDO GABARITO DE TÁBUAS CORRIDAS PONTALETADAS A CADA 2,00M - 2 UTILIZAÇÕES. AF_03/2024</t>
  </si>
  <si>
    <t>1.4.0</t>
  </si>
  <si>
    <t>PISO EM CONCRETO ARMADO</t>
  </si>
  <si>
    <t>1.4.1.</t>
  </si>
  <si>
    <t>1.4.2.</t>
  </si>
  <si>
    <t>CONCRETAGEM DE RADIER, PISO DE CONCRETO OU LAJE SOBRE SOLO, FCK 30 MPA - LANÇAMENTO, ADENSAMENTO E ACABAMENTO. AF_09/2021</t>
  </si>
  <si>
    <t>1.4.3.</t>
  </si>
  <si>
    <t>ARMAÇÃO PARA EXECUÇÃO DE RADIER, PISO DE CONCRETO OU LAJE SOBRE SOLO, COM USO DE TELA Q-196. AF_09/2021</t>
  </si>
  <si>
    <t>1.5.0</t>
  </si>
  <si>
    <t>ESTRUTURA METÁLICA</t>
  </si>
  <si>
    <t>1.5.1.</t>
  </si>
  <si>
    <t>PILAR METÁLICO PERFIL LAMINADO OU SOLDADO EM AÇO ESTRUTURAL, COM CONEXÕES SOLDADAS, INCLUSOS MÃO DE OBRA, TRANSPORTE E IÇAMENTO UTILIZANDO GUINDASTE - FORNECIMENTO E INSTALAÇÃO. AF_01/2020_PA</t>
  </si>
  <si>
    <t>1.5.2.</t>
  </si>
  <si>
    <t>TRAMA DE AÇO COMPOSTA POR TERÇAS PARA TELHADOS DE ATÉ 2 ÁGUAS PARA TELHA ONDULADA DE FIBROCIMENTO, METÁLICA, PLÁSTICA OU TERMOACÚSTICA, INCLUSO TRANSPORTE VERTICAL (EM KG). EXCLUSIVE PINTURA. AF_10/2025_PS</t>
  </si>
  <si>
    <t>1.5.3.</t>
  </si>
  <si>
    <t>Contraventamento</t>
  </si>
  <si>
    <t>1.5.4.</t>
  </si>
  <si>
    <t>FABRICAÇÃO E INSTALAÇÃO DE TESOURA INTEIRA EM AÇO, VÃO DE 10 M, PARA TELHA CERÂMICA OU DE CONCRETO, INCLUSO IÇAMENTO, EXCLUSIVE PINTURA. AF_10/2025</t>
  </si>
  <si>
    <t>UN</t>
  </si>
  <si>
    <t>1.5.5.</t>
  </si>
  <si>
    <t>TELHA TRAPEZOIDAL EM ALUZINCO TP25, 0,50mm, COR NATURAL, COM ISOPOR E CHAPA AMADEIRADO LISO</t>
  </si>
  <si>
    <t>1.5.6.</t>
  </si>
  <si>
    <t>CUMEEIRA EM ALUZINCO, TIPO ESPIGÃO, 300mm, ESP 0,50mm</t>
  </si>
  <si>
    <t>1.5.7.</t>
  </si>
  <si>
    <t>CALHA EM CHAPA DE AÇO GALVANIZADO NÚMERO 24, DESENVOLVIMENTO DE 50 CM, INCLUSO TRANSPORTE VERTICAL. AF_07/2019</t>
  </si>
  <si>
    <t>1.5.8.</t>
  </si>
  <si>
    <t>TUBO COLETOR DE ESGOTO PVC, JEI, DN 100 MM (NBR 7362)</t>
  </si>
  <si>
    <t>1.5.9.</t>
  </si>
  <si>
    <t>PINTURA COM TINTA ALQUÍDICA DE FUNDO (TIPO ZARCÃO) PULVERIZADA SOBRE PERFIL METÁLICO EXECUTADO EM FÁBRICA (POR DEMÃO). AF_01/2020_PE</t>
  </si>
  <si>
    <t>1.5.10.</t>
  </si>
  <si>
    <t>PINTURA COM TINTA ALQUÍDICA DE ACABAMENTO (ESMALTE SINTÉTICO FOSCO) PULVERIZADA SOBRE PERFIL METÁLICO EXECUTADO EM FÁBRICA (POR DEMÃO). AF_01/2020_PE</t>
  </si>
  <si>
    <t>1.5.11.</t>
  </si>
  <si>
    <t>parafusos 3/8 pol por 1"</t>
  </si>
  <si>
    <t>UNIDADE</t>
  </si>
  <si>
    <t>1.5.12.</t>
  </si>
  <si>
    <t>parafuso 1/2 pol por 1 e 1/2"</t>
  </si>
  <si>
    <t>1.5.13.</t>
  </si>
  <si>
    <t>parafuso autobrocante galvanizado 50mm por 5mm</t>
  </si>
  <si>
    <t>1.5.14.</t>
  </si>
  <si>
    <t>CHAPA DE ACO CARBONO GALVANIZADA, PERFURADA (GRADE FUROS) E = 1,5 MM, DIAMETRO DO FURO = 9,52 MM (FUROS ALTERNADOS HORIZ.)</t>
  </si>
  <si>
    <t>2.0.0</t>
  </si>
  <si>
    <t>PORTÃO DE ACESSO E TOLDO</t>
  </si>
  <si>
    <t>2.1.0</t>
  </si>
  <si>
    <t>PORTÃO</t>
  </si>
  <si>
    <t>2.1.1.</t>
  </si>
  <si>
    <t>PORTAO BASCULANTE, MANUAL, EM ACO GALVANIZADO, CHAPA 26, TIPO LAMBRIL, COM REQUADRO, ACABAMENTO NATURAL</t>
  </si>
  <si>
    <t>2.1.2.</t>
  </si>
  <si>
    <t>Remoção de parede e concretagem de viga para portão</t>
  </si>
  <si>
    <t>2.2.0</t>
  </si>
  <si>
    <t>TOLDO</t>
  </si>
  <si>
    <t>2.2.1.</t>
  </si>
  <si>
    <t>3.0.0</t>
  </si>
  <si>
    <t>ITENS NOVOS</t>
  </si>
  <si>
    <t>COMPOSIÇÃO PRÓPRIA 06 - TELHAMENTO COM TELHA DE GALVALUME, TIPO COLONIAL E = 0,5 MM, COR TELHA (REF.: SINAPI 94213)</t>
  </si>
  <si>
    <t>SINAPI 89809 - JOELHO 90 GRAUS, PVC, SERIE NORMAL, ESGOTO PREDIAL, DN 100 MM, JUNTA ELÁSTICA, FORNECIDO E INSTALADO EM PRUMADA DE ESGOTO SANITÁRIO OU VENTILAÇÃO. AF_08/2022</t>
  </si>
  <si>
    <t>SINAPI 89834 - JUNÇÃO SIMPLES, PVC, SERIE NORMAL, ESGOTO PREDIAL, DN 100 X 100 MM, JUNTA ELÁSTICA, FORNECIDO E INSTALADO EM PRUMADA DE ESGOTO SANITÁRIO OU VENTILAÇÃO. AF_08/2022</t>
  </si>
  <si>
    <t>SINAPI 10327 - RUFO EXTERNO/INTERNO EM CHAPA DE AÇO GALVANIZADO NÚMERO 26, CORTE DE 33 CM, INCLUSO IÇAMENTO. AF_07/2019</t>
  </si>
  <si>
    <t>SINAPI 98689 - SOLEIRA EM GRANITO, LARGURA 15 CM, ESPESSURA 2,0 CM. AF_02/2026</t>
  </si>
  <si>
    <t>3.0.1</t>
  </si>
  <si>
    <t>3.0.2</t>
  </si>
  <si>
    <t>3.0.3</t>
  </si>
  <si>
    <t>3.0.4</t>
  </si>
  <si>
    <t>3.0.5</t>
  </si>
  <si>
    <t>MUNICIPIO DE COTIPORA</t>
  </si>
  <si>
    <t>90898487000164</t>
  </si>
  <si>
    <t>PATRIMAR CONSTRUTORA E PINTURAS LTDA</t>
  </si>
  <si>
    <t>17398784000150</t>
  </si>
  <si>
    <t>AMPLIAÇÃO E MANUTENÇÃO DA ESCOLA CAMINHOS DO SABER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</si>
</sst>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&quot;R$&quot;* #,##0.00_);_(&quot;R$&quot;* \(#,##0.00\);_(&quot;R$&quot;* \-??_);_(@_)"/>
    <numFmt numFmtId="166" formatCode="&quot;R$&quot;\ #,##0.00"/>
    <numFmt numFmtId="167" formatCode="#,##0.0000"/>
    <numFmt numFmtId="168" formatCode="0.00000%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000000"/>
      <name val="Calibri"/>
    </font>
    <font>
      <sz val="10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FFF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52">
    <xf numFmtId="0" fontId="0" fillId="0" borderId="0"/>
    <xf numFmtId="0" fontId="1" fillId="0" borderId="0"/>
    <xf numFmtId="165" fontId="1" fillId="0" borderId="0" applyFill="0" applyBorder="0" applyAlignment="0" applyProtection="0"/>
    <xf numFmtId="0" fontId="1" fillId="0" borderId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8">
    <xf numFmtId="0" fontId="0" fillId="0" borderId="0" xfId="0"/>
    <xf numFmtId="0" fontId="17" fillId="0" borderId="0" xfId="0" applyFont="1"/>
    <xf numFmtId="1" fontId="14" fillId="33" borderId="21" xfId="0" applyNumberFormat="1" applyFont="1" applyFill="1" applyBorder="1" applyAlignment="1">
      <alignment horizontal="center" vertical="center" wrapText="1"/>
    </xf>
    <xf numFmtId="0" fontId="14" fillId="33" borderId="21" xfId="0" applyFont="1" applyFill="1" applyBorder="1" applyAlignment="1">
      <alignment horizontal="center" vertical="center" wrapText="1"/>
    </xf>
    <xf numFmtId="166" fontId="14" fillId="33" borderId="21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2" fontId="14" fillId="33" borderId="21" xfId="49" applyNumberFormat="1" applyFont="1" applyFill="1" applyBorder="1" applyAlignment="1" applyProtection="1">
      <alignment horizontal="center" vertical="center" wrapText="1"/>
    </xf>
    <xf numFmtId="2" fontId="0" fillId="0" borderId="21" xfId="49" applyNumberFormat="1" applyFont="1" applyBorder="1" applyAlignment="1" applyProtection="1">
      <alignment horizontal="center" vertical="center"/>
      <protection locked="0"/>
    </xf>
    <xf numFmtId="4" fontId="0" fillId="0" borderId="21" xfId="0" applyNumberFormat="1" applyBorder="1" applyAlignment="1" applyProtection="1">
      <alignment horizontal="center" vertical="center"/>
      <protection locked="0"/>
    </xf>
    <xf numFmtId="4" fontId="14" fillId="33" borderId="21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4" fontId="20" fillId="34" borderId="21" xfId="0" applyNumberFormat="1" applyFont="1" applyFill="1" applyBorder="1" applyAlignment="1">
      <alignment horizontal="center" vertical="center"/>
    </xf>
    <xf numFmtId="0" fontId="20" fillId="0" borderId="11" xfId="0" applyFont="1" applyBorder="1" applyAlignment="1" applyProtection="1">
      <alignment horizontal="center" vertical="center"/>
      <protection locked="0"/>
    </xf>
    <xf numFmtId="44" fontId="20" fillId="0" borderId="0" xfId="6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4" fillId="33" borderId="14" xfId="0" applyFont="1" applyFill="1" applyBorder="1" applyAlignment="1">
      <alignment horizontal="center" vertical="center"/>
    </xf>
    <xf numFmtId="0" fontId="14" fillId="33" borderId="11" xfId="0" applyFont="1" applyFill="1" applyBorder="1" applyAlignment="1">
      <alignment horizontal="center" vertical="center"/>
    </xf>
    <xf numFmtId="0" fontId="14" fillId="33" borderId="1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" fontId="20" fillId="34" borderId="21" xfId="0" applyNumberFormat="1" applyFont="1" applyFill="1" applyBorder="1" applyAlignment="1">
      <alignment vertical="center"/>
    </xf>
    <xf numFmtId="167" fontId="25" fillId="35" borderId="22" xfId="0" applyNumberFormat="1" applyFont="1" applyFill="1" applyBorder="1" applyAlignment="1">
      <alignment horizontal="center" vertical="center"/>
    </xf>
    <xf numFmtId="0" fontId="26" fillId="35" borderId="22" xfId="0" applyFont="1" applyFill="1" applyBorder="1" applyAlignment="1">
      <alignment horizontal="center" vertical="center"/>
    </xf>
    <xf numFmtId="167" fontId="26" fillId="35" borderId="22" xfId="0" applyNumberFormat="1" applyFont="1" applyFill="1" applyBorder="1" applyAlignment="1">
      <alignment horizontal="center" vertical="center"/>
    </xf>
    <xf numFmtId="44" fontId="20" fillId="0" borderId="0" xfId="6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" fontId="22" fillId="0" borderId="0" xfId="0" applyNumberFormat="1" applyFont="1" applyAlignment="1">
      <alignment horizontal="center" vertical="center"/>
    </xf>
    <xf numFmtId="0" fontId="14" fillId="33" borderId="13" xfId="0" applyFont="1" applyFill="1" applyBorder="1" applyAlignment="1">
      <alignment vertical="center"/>
    </xf>
    <xf numFmtId="0" fontId="20" fillId="0" borderId="11" xfId="0" applyFont="1" applyBorder="1" applyAlignment="1" applyProtection="1">
      <alignment horizontal="left" vertical="center"/>
      <protection locked="0"/>
    </xf>
    <xf numFmtId="2" fontId="14" fillId="33" borderId="11" xfId="49" applyNumberFormat="1" applyFont="1" applyFill="1" applyBorder="1" applyAlignment="1" applyProtection="1">
      <alignment horizontal="center" vertical="center"/>
    </xf>
    <xf numFmtId="0" fontId="21" fillId="0" borderId="14" xfId="0" applyFont="1" applyBorder="1" applyAlignment="1" applyProtection="1">
      <alignment horizontal="center" vertical="center"/>
      <protection locked="0"/>
    </xf>
    <xf numFmtId="0" fontId="14" fillId="33" borderId="11" xfId="0" applyFont="1" applyFill="1" applyBorder="1" applyAlignment="1">
      <alignment vertical="center"/>
    </xf>
    <xf numFmtId="0" fontId="14" fillId="33" borderId="11" xfId="0" applyFont="1" applyFill="1" applyBorder="1" applyAlignment="1">
      <alignment horizontal="right" vertical="center"/>
    </xf>
    <xf numFmtId="0" fontId="21" fillId="0" borderId="14" xfId="0" applyFont="1" applyBorder="1" applyAlignment="1" applyProtection="1">
      <alignment horizontal="left"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vertical="center"/>
    </xf>
    <xf numFmtId="0" fontId="14" fillId="33" borderId="10" xfId="0" applyFont="1" applyFill="1" applyBorder="1" applyAlignment="1">
      <alignment vertical="center"/>
    </xf>
    <xf numFmtId="49" fontId="20" fillId="0" borderId="12" xfId="0" applyNumberFormat="1" applyFont="1" applyBorder="1" applyAlignment="1" applyProtection="1">
      <alignment horizontal="center" vertical="center"/>
      <protection locked="0"/>
    </xf>
    <xf numFmtId="44" fontId="20" fillId="34" borderId="12" xfId="6" applyFont="1" applyFill="1" applyBorder="1" applyAlignment="1" applyProtection="1">
      <alignment horizontal="left" vertical="center"/>
    </xf>
    <xf numFmtId="2" fontId="20" fillId="0" borderId="0" xfId="49" applyNumberFormat="1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168" fontId="20" fillId="34" borderId="12" xfId="7" applyNumberFormat="1" applyFont="1" applyFill="1" applyBorder="1" applyAlignment="1" applyProtection="1">
      <alignment horizontal="center" vertical="center"/>
    </xf>
    <xf numFmtId="10" fontId="20" fillId="0" borderId="0" xfId="7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49" applyNumberFormat="1" applyFont="1" applyAlignment="1" applyProtection="1">
      <alignment horizontal="center" vertical="center"/>
    </xf>
    <xf numFmtId="0" fontId="20" fillId="0" borderId="0" xfId="0" applyFont="1" applyAlignment="1">
      <alignment horizontal="left" vertical="center"/>
    </xf>
    <xf numFmtId="2" fontId="20" fillId="0" borderId="0" xfId="49" applyNumberFormat="1" applyFont="1" applyAlignment="1" applyProtection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66" fontId="20" fillId="0" borderId="0" xfId="0" applyNumberFormat="1" applyFont="1" applyAlignment="1">
      <alignment horizontal="center" vertical="center"/>
    </xf>
    <xf numFmtId="1" fontId="0" fillId="0" borderId="17" xfId="0" applyNumberFormat="1" applyBorder="1" applyAlignment="1" applyProtection="1">
      <alignment vertical="center"/>
      <protection locked="0"/>
    </xf>
    <xf numFmtId="0" fontId="25" fillId="35" borderId="22" xfId="0" applyFont="1" applyFill="1" applyBorder="1" applyAlignment="1">
      <alignment horizontal="center" vertical="center"/>
    </xf>
    <xf numFmtId="0" fontId="25" fillId="35" borderId="22" xfId="0" applyFont="1" applyFill="1" applyBorder="1" applyAlignment="1">
      <alignment horizontal="left" vertical="center" wrapText="1"/>
    </xf>
    <xf numFmtId="4" fontId="20" fillId="34" borderId="21" xfId="0" applyNumberFormat="1" applyFont="1" applyFill="1" applyBorder="1" applyAlignment="1" applyProtection="1">
      <alignment horizontal="center" vertical="center"/>
      <protection locked="0"/>
    </xf>
    <xf numFmtId="167" fontId="27" fillId="36" borderId="22" xfId="0" applyNumberFormat="1" applyFont="1" applyFill="1" applyBorder="1" applyAlignment="1">
      <alignment horizontal="center" vertical="center"/>
    </xf>
    <xf numFmtId="0" fontId="26" fillId="35" borderId="22" xfId="0" applyFont="1" applyFill="1" applyBorder="1" applyAlignment="1">
      <alignment horizontal="left" vertical="center" wrapText="1"/>
    </xf>
    <xf numFmtId="0" fontId="0" fillId="0" borderId="17" xfId="0" applyBorder="1" applyAlignment="1" applyProtection="1">
      <alignment vertical="center"/>
      <protection locked="0"/>
    </xf>
    <xf numFmtId="167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2" fontId="0" fillId="0" borderId="0" xfId="49" applyNumberFormat="1" applyFont="1" applyAlignment="1" applyProtection="1">
      <alignment horizontal="center" vertical="center"/>
      <protection locked="0"/>
    </xf>
    <xf numFmtId="167" fontId="0" fillId="0" borderId="0" xfId="0" applyNumberFormat="1" applyAlignment="1" applyProtection="1">
      <alignment vertical="center"/>
      <protection locked="0"/>
    </xf>
    <xf numFmtId="1" fontId="20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7" fontId="0" fillId="0" borderId="21" xfId="0" applyNumberFormat="1" applyBorder="1" applyAlignment="1" applyProtection="1">
      <alignment horizontal="center" vertical="center" wrapText="1"/>
      <protection locked="0"/>
    </xf>
    <xf numFmtId="4" fontId="0" fillId="0" borderId="21" xfId="0" applyNumberFormat="1" applyBorder="1" applyAlignment="1" applyProtection="1">
      <alignment horizontal="center" vertical="center" wrapText="1"/>
      <protection locked="0"/>
    </xf>
    <xf numFmtId="167" fontId="0" fillId="0" borderId="0" xfId="0" applyNumberFormat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1" fontId="14" fillId="33" borderId="16" xfId="0" applyNumberFormat="1" applyFont="1" applyFill="1" applyBorder="1" applyAlignment="1">
      <alignment vertical="center"/>
    </xf>
    <xf numFmtId="0" fontId="14" fillId="33" borderId="16" xfId="0" applyFont="1" applyFill="1" applyBorder="1" applyAlignment="1">
      <alignment vertical="center"/>
    </xf>
    <xf numFmtId="4" fontId="17" fillId="0" borderId="21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4" fontId="0" fillId="0" borderId="21" xfId="6" applyFont="1" applyBorder="1" applyAlignment="1">
      <alignment horizontal="center" vertical="center"/>
    </xf>
    <xf numFmtId="167" fontId="20" fillId="0" borderId="21" xfId="0" applyNumberFormat="1" applyFont="1" applyBorder="1" applyProtection="1">
      <protection locked="0"/>
    </xf>
    <xf numFmtId="167" fontId="20" fillId="34" borderId="21" xfId="0" applyNumberFormat="1" applyFont="1" applyFill="1" applyBorder="1" applyProtection="1">
      <protection locked="0"/>
    </xf>
    <xf numFmtId="4" fontId="20" fillId="34" borderId="21" xfId="0" applyNumberFormat="1" applyFont="1" applyFill="1" applyBorder="1" applyAlignment="1" applyProtection="1">
      <alignment wrapText="1"/>
      <protection locked="0"/>
    </xf>
    <xf numFmtId="4" fontId="20" fillId="34" borderId="21" xfId="0" applyNumberFormat="1" applyFont="1" applyFill="1" applyBorder="1" applyAlignment="1">
      <alignment horizontal="center"/>
    </xf>
    <xf numFmtId="4" fontId="20" fillId="34" borderId="21" xfId="0" applyNumberFormat="1" applyFont="1" applyFill="1" applyBorder="1" applyAlignment="1" applyProtection="1">
      <alignment horizontal="center"/>
      <protection locked="0"/>
    </xf>
    <xf numFmtId="3" fontId="20" fillId="34" borderId="21" xfId="0" applyNumberFormat="1" applyFont="1" applyFill="1" applyBorder="1" applyAlignment="1" applyProtection="1">
      <alignment horizontal="center"/>
      <protection locked="0"/>
    </xf>
    <xf numFmtId="1" fontId="17" fillId="37" borderId="17" xfId="0" applyNumberFormat="1" applyFont="1" applyFill="1" applyBorder="1" applyAlignment="1" applyProtection="1">
      <alignment vertical="center"/>
      <protection locked="0"/>
    </xf>
    <xf numFmtId="3" fontId="21" fillId="37" borderId="21" xfId="0" applyNumberFormat="1" applyFont="1" applyFill="1" applyBorder="1" applyAlignment="1" applyProtection="1">
      <alignment horizontal="center"/>
      <protection locked="0"/>
    </xf>
    <xf numFmtId="4" fontId="21" fillId="37" borderId="21" xfId="0" applyNumberFormat="1" applyFont="1" applyFill="1" applyBorder="1" applyAlignment="1" applyProtection="1">
      <alignment wrapText="1"/>
      <protection locked="0"/>
    </xf>
    <xf numFmtId="167" fontId="21" fillId="37" borderId="21" xfId="0" applyNumberFormat="1" applyFont="1" applyFill="1" applyBorder="1" applyProtection="1">
      <protection locked="0"/>
    </xf>
    <xf numFmtId="4" fontId="21" fillId="37" borderId="21" xfId="0" applyNumberFormat="1" applyFont="1" applyFill="1" applyBorder="1" applyAlignment="1" applyProtection="1">
      <alignment horizontal="center"/>
      <protection locked="0"/>
    </xf>
    <xf numFmtId="4" fontId="21" fillId="37" borderId="21" xfId="0" applyNumberFormat="1" applyFont="1" applyFill="1" applyBorder="1" applyAlignment="1" applyProtection="1">
      <alignment horizontal="center" vertical="center"/>
      <protection locked="0"/>
    </xf>
    <xf numFmtId="167" fontId="28" fillId="38" borderId="22" xfId="0" applyNumberFormat="1" applyFont="1" applyFill="1" applyBorder="1" applyAlignment="1">
      <alignment horizontal="center" vertical="center"/>
    </xf>
    <xf numFmtId="4" fontId="21" fillId="37" borderId="21" xfId="0" applyNumberFormat="1" applyFont="1" applyFill="1" applyBorder="1" applyAlignment="1">
      <alignment vertical="center"/>
    </xf>
    <xf numFmtId="167" fontId="17" fillId="37" borderId="21" xfId="0" applyNumberFormat="1" applyFont="1" applyFill="1" applyBorder="1" applyAlignment="1" applyProtection="1">
      <alignment horizontal="center" vertical="center" wrapText="1"/>
      <protection locked="0"/>
    </xf>
    <xf numFmtId="4" fontId="21" fillId="37" borderId="21" xfId="0" applyNumberFormat="1" applyFont="1" applyFill="1" applyBorder="1" applyAlignment="1">
      <alignment horizontal="center" vertical="center"/>
    </xf>
    <xf numFmtId="167" fontId="20" fillId="34" borderId="21" xfId="0" applyNumberFormat="1" applyFont="1" applyFill="1" applyBorder="1"/>
    <xf numFmtId="4" fontId="20" fillId="34" borderId="21" xfId="0" applyNumberFormat="1" applyFont="1" applyFill="1" applyBorder="1" applyAlignment="1">
      <alignment wrapText="1"/>
    </xf>
    <xf numFmtId="0" fontId="14" fillId="33" borderId="17" xfId="0" applyFont="1" applyFill="1" applyBorder="1" applyAlignment="1">
      <alignment horizontal="center" vertical="center" wrapText="1"/>
    </xf>
    <xf numFmtId="0" fontId="14" fillId="33" borderId="19" xfId="0" applyFont="1" applyFill="1" applyBorder="1" applyAlignment="1">
      <alignment horizontal="center" vertical="center" wrapText="1"/>
    </xf>
    <xf numFmtId="4" fontId="14" fillId="33" borderId="17" xfId="0" applyNumberFormat="1" applyFont="1" applyFill="1" applyBorder="1" applyAlignment="1">
      <alignment horizontal="center" vertical="center" wrapText="1"/>
    </xf>
    <xf numFmtId="4" fontId="14" fillId="33" borderId="19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34" borderId="11" xfId="0" applyFont="1" applyFill="1" applyBorder="1" applyAlignment="1" applyProtection="1">
      <alignment horizontal="left" vertical="center" wrapText="1"/>
      <protection locked="0"/>
    </xf>
    <xf numFmtId="0" fontId="20" fillId="34" borderId="12" xfId="0" applyFont="1" applyFill="1" applyBorder="1" applyAlignment="1" applyProtection="1">
      <alignment horizontal="left" vertical="center" wrapText="1"/>
      <protection locked="0"/>
    </xf>
    <xf numFmtId="1" fontId="14" fillId="33" borderId="16" xfId="0" applyNumberFormat="1" applyFont="1" applyFill="1" applyBorder="1" applyAlignment="1">
      <alignment horizontal="center" vertical="center" wrapText="1"/>
    </xf>
    <xf numFmtId="1" fontId="14" fillId="33" borderId="20" xfId="0" applyNumberFormat="1" applyFont="1" applyFill="1" applyBorder="1" applyAlignment="1">
      <alignment horizontal="center" vertical="center" wrapText="1"/>
    </xf>
    <xf numFmtId="0" fontId="14" fillId="33" borderId="16" xfId="0" applyFont="1" applyFill="1" applyBorder="1" applyAlignment="1">
      <alignment horizontal="center" vertical="center" wrapText="1"/>
    </xf>
    <xf numFmtId="0" fontId="14" fillId="33" borderId="20" xfId="0" applyFont="1" applyFill="1" applyBorder="1" applyAlignment="1">
      <alignment horizontal="center" vertical="center" wrapText="1"/>
    </xf>
    <xf numFmtId="1" fontId="14" fillId="33" borderId="17" xfId="0" applyNumberFormat="1" applyFont="1" applyFill="1" applyBorder="1" applyAlignment="1">
      <alignment horizontal="center" vertical="center" wrapText="1"/>
    </xf>
    <xf numFmtId="1" fontId="14" fillId="33" borderId="18" xfId="0" applyNumberFormat="1" applyFont="1" applyFill="1" applyBorder="1" applyAlignment="1">
      <alignment horizontal="center" vertical="center" wrapText="1"/>
    </xf>
    <xf numFmtId="1" fontId="14" fillId="33" borderId="19" xfId="0" applyNumberFormat="1" applyFont="1" applyFill="1" applyBorder="1" applyAlignment="1">
      <alignment horizontal="center" vertical="center" wrapText="1"/>
    </xf>
    <xf numFmtId="14" fontId="14" fillId="33" borderId="17" xfId="0" applyNumberFormat="1" applyFont="1" applyFill="1" applyBorder="1" applyAlignment="1">
      <alignment horizontal="center" vertical="center" wrapText="1"/>
    </xf>
    <xf numFmtId="14" fontId="14" fillId="33" borderId="19" xfId="0" applyNumberFormat="1" applyFont="1" applyFill="1" applyBorder="1" applyAlignment="1">
      <alignment horizontal="center" vertical="center" wrapText="1"/>
    </xf>
    <xf numFmtId="4" fontId="14" fillId="33" borderId="23" xfId="0" applyNumberFormat="1" applyFont="1" applyFill="1" applyBorder="1" applyAlignment="1">
      <alignment horizontal="center" vertical="center" wrapText="1"/>
    </xf>
    <xf numFmtId="4" fontId="14" fillId="33" borderId="24" xfId="0" applyNumberFormat="1" applyFont="1" applyFill="1" applyBorder="1" applyAlignment="1">
      <alignment horizontal="center" vertical="center" wrapText="1"/>
    </xf>
    <xf numFmtId="4" fontId="14" fillId="33" borderId="25" xfId="0" applyNumberFormat="1" applyFont="1" applyFill="1" applyBorder="1" applyAlignment="1">
      <alignment horizontal="center" vertical="center" wrapText="1"/>
    </xf>
  </cellXfs>
  <cellStyles count="52">
    <cellStyle name="20% - Ênfase1" xfId="26" builtinId="30" customBuiltin="1"/>
    <cellStyle name="20% - Ênfase2" xfId="30" builtinId="34" customBuiltin="1"/>
    <cellStyle name="20% - Ênfase3" xfId="34" builtinId="38" customBuiltin="1"/>
    <cellStyle name="20% - Ênfase4" xfId="38" builtinId="42" customBuiltin="1"/>
    <cellStyle name="20% - Ênfase5" xfId="42" builtinId="46" customBuiltin="1"/>
    <cellStyle name="20% - Ênfase6" xfId="46" builtinId="50" customBuiltin="1"/>
    <cellStyle name="40% - Ênfase1" xfId="27" builtinId="31" customBuiltin="1"/>
    <cellStyle name="40% - Ênfase2" xfId="31" builtinId="35" customBuiltin="1"/>
    <cellStyle name="40% - Ênfase3" xfId="35" builtinId="39" customBuiltin="1"/>
    <cellStyle name="40% - Ênfase4" xfId="39" builtinId="43" customBuiltin="1"/>
    <cellStyle name="40% - Ênfase5" xfId="43" builtinId="47" customBuiltin="1"/>
    <cellStyle name="40% - Ênfase6" xfId="47" builtinId="51" customBuiltin="1"/>
    <cellStyle name="60% - Ênfase1" xfId="28" builtinId="32" customBuiltin="1"/>
    <cellStyle name="60% - Ênfase2" xfId="32" builtinId="36" customBuiltin="1"/>
    <cellStyle name="60% - Ênfase3" xfId="36" builtinId="40" customBuiltin="1"/>
    <cellStyle name="60% - Ênfase4" xfId="40" builtinId="44" customBuiltin="1"/>
    <cellStyle name="60% - Ênfase5" xfId="44" builtinId="48" customBuiltin="1"/>
    <cellStyle name="60% - Ênfase6" xfId="48" builtinId="52" customBuiltin="1"/>
    <cellStyle name="Bom" xfId="13" builtinId="26" customBuiltin="1"/>
    <cellStyle name="Cálculo" xfId="18" builtinId="22" customBuiltin="1"/>
    <cellStyle name="Célula de Verificação" xfId="20" builtinId="23" customBuiltin="1"/>
    <cellStyle name="Célula Vinculada" xfId="19" builtinId="24" customBuiltin="1"/>
    <cellStyle name="Ênfase1" xfId="25" builtinId="29" customBuiltin="1"/>
    <cellStyle name="Ênfase2" xfId="29" builtinId="33" customBuiltin="1"/>
    <cellStyle name="Ênfase3" xfId="33" builtinId="37" customBuiltin="1"/>
    <cellStyle name="Ênfase4" xfId="37" builtinId="41" customBuiltin="1"/>
    <cellStyle name="Ênfase5" xfId="41" builtinId="45" customBuiltin="1"/>
    <cellStyle name="Ênfase6" xfId="45" builtinId="49" customBuiltin="1"/>
    <cellStyle name="Entrada" xfId="16" builtinId="20" customBuiltin="1"/>
    <cellStyle name="Moeda" xfId="6" builtinId="4"/>
    <cellStyle name="Moeda 2" xfId="2" xr:uid="{00000000-0005-0000-0000-00001F000000}"/>
    <cellStyle name="Moeda 3" xfId="50" xr:uid="{00000000-0005-0000-0000-000020000000}"/>
    <cellStyle name="Moeda 4" xfId="51" xr:uid="{A7D17D51-D023-4D82-88B0-12DCFDACB30C}"/>
    <cellStyle name="Neutro" xfId="15" builtinId="28" customBuiltin="1"/>
    <cellStyle name="Normal" xfId="0" builtinId="0"/>
    <cellStyle name="Normal 2" xfId="1" xr:uid="{00000000-0005-0000-0000-000023000000}"/>
    <cellStyle name="Normal 2 2" xfId="3" xr:uid="{00000000-0005-0000-0000-000024000000}"/>
    <cellStyle name="Nota" xfId="22" builtinId="10" customBuiltin="1"/>
    <cellStyle name="Porcentagem" xfId="7" builtinId="5"/>
    <cellStyle name="Ruim" xfId="14" builtinId="27" customBuiltin="1"/>
    <cellStyle name="Saída" xfId="17" builtinId="21" customBuiltin="1"/>
    <cellStyle name="Separador de milhares 3" xfId="5" xr:uid="{00000000-0005-0000-0000-000028000000}"/>
    <cellStyle name="Texto de Aviso" xfId="21" builtinId="11" customBuiltin="1"/>
    <cellStyle name="Texto Explicativo" xfId="23" builtinId="53" customBuiltin="1"/>
    <cellStyle name="Título" xfId="8" builtinId="15" customBuiltin="1"/>
    <cellStyle name="Título 1" xfId="9" builtinId="16" customBuiltin="1"/>
    <cellStyle name="Título 2" xfId="10" builtinId="17" customBuiltin="1"/>
    <cellStyle name="Título 3" xfId="11" builtinId="18" customBuiltin="1"/>
    <cellStyle name="Título 4" xfId="12" builtinId="19" customBuiltin="1"/>
    <cellStyle name="Total" xfId="24" builtinId="25" customBuiltin="1"/>
    <cellStyle name="Vírgula" xfId="49" builtinId="3"/>
    <cellStyle name="Vírgula 2" xfId="4" xr:uid="{00000000-0005-0000-0000-000032000000}"/>
  </cellStyles>
  <dxfs count="2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camila.caccia/Downloads/Planilha_LICITACON_v.44.xlsx" TargetMode="External"/><Relationship Id="rId1" Type="http://schemas.openxmlformats.org/officeDocument/2006/relationships/externalLinkPath" Target="/Users/camila.caccia/Downloads/Planilha_LICITACON_v.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dentificação"/>
      <sheetName val="Orçamento-base"/>
      <sheetName val="Proposta"/>
      <sheetName val="Pesquisa Familia e Subfamilia"/>
      <sheetName val="Tipo de Objeto x Familia"/>
      <sheetName val="bas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2"/>
  <sheetViews>
    <sheetView tabSelected="1" zoomScale="80" zoomScaleNormal="80" workbookViewId="0">
      <pane ySplit="13" topLeftCell="A14" activePane="bottomLeft" state="frozen"/>
      <selection pane="bottomLeft" activeCell="C4" sqref="C4:K4"/>
    </sheetView>
  </sheetViews>
  <sheetFormatPr defaultRowHeight="15" x14ac:dyDescent="0.25"/>
  <cols>
    <col min="1" max="1" width="7.85546875" style="30" customWidth="1"/>
    <col min="2" max="2" width="11.42578125" style="19" customWidth="1"/>
    <col min="3" max="3" width="57.85546875" style="64" customWidth="1"/>
    <col min="4" max="4" width="13.85546875" style="65" bestFit="1" customWidth="1"/>
    <col min="5" max="5" width="9.140625" style="19"/>
    <col min="6" max="6" width="12.28515625" style="66" customWidth="1"/>
    <col min="7" max="7" width="12.28515625" style="19" customWidth="1"/>
    <col min="8" max="8" width="13.7109375" style="66" customWidth="1"/>
    <col min="9" max="9" width="11.7109375" style="30" bestFit="1" customWidth="1"/>
    <col min="10" max="10" width="14.42578125" style="71" customWidth="1"/>
    <col min="11" max="11" width="19" style="19" customWidth="1"/>
    <col min="12" max="12" width="13.85546875" style="72" bestFit="1" customWidth="1"/>
    <col min="13" max="13" width="11.7109375" style="72" bestFit="1" customWidth="1"/>
    <col min="14" max="16384" width="9.140625" style="30"/>
  </cols>
  <sheetData>
    <row r="1" spans="1:18" s="29" customFormat="1" ht="16.5" thickBot="1" x14ac:dyDescent="0.3">
      <c r="A1" s="100" t="s">
        <v>87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68"/>
      <c r="M1" s="68"/>
    </row>
    <row r="2" spans="1:18" s="40" customFormat="1" ht="15.75" thickBot="1" x14ac:dyDescent="0.3">
      <c r="A2" s="32" t="s">
        <v>106</v>
      </c>
      <c r="B2" s="20"/>
      <c r="C2" s="33" t="s">
        <v>3</v>
      </c>
      <c r="D2" s="34" t="s">
        <v>107</v>
      </c>
      <c r="E2" s="35">
        <v>159</v>
      </c>
      <c r="F2" s="36" t="s">
        <v>108</v>
      </c>
      <c r="G2" s="16">
        <v>2026</v>
      </c>
      <c r="H2" s="37" t="s">
        <v>109</v>
      </c>
      <c r="I2" s="38">
        <v>3</v>
      </c>
      <c r="J2" s="21" t="s">
        <v>108</v>
      </c>
      <c r="K2" s="39">
        <v>2026</v>
      </c>
      <c r="L2" s="13"/>
      <c r="M2" s="13"/>
    </row>
    <row r="3" spans="1:18" s="40" customFormat="1" ht="15.75" thickBot="1" x14ac:dyDescent="0.3">
      <c r="A3" s="41" t="s">
        <v>88</v>
      </c>
      <c r="B3" s="21"/>
      <c r="C3" s="103" t="s">
        <v>346</v>
      </c>
      <c r="D3" s="103"/>
      <c r="E3" s="103"/>
      <c r="F3" s="103"/>
      <c r="G3" s="103"/>
      <c r="H3" s="103"/>
      <c r="I3" s="103"/>
      <c r="J3" s="21" t="s">
        <v>89</v>
      </c>
      <c r="K3" s="42" t="s">
        <v>347</v>
      </c>
      <c r="L3" s="13"/>
      <c r="M3" s="13"/>
    </row>
    <row r="4" spans="1:18" s="40" customFormat="1" ht="15.75" thickBot="1" x14ac:dyDescent="0.3">
      <c r="A4" s="41" t="s">
        <v>90</v>
      </c>
      <c r="B4" s="22"/>
      <c r="C4" s="104" t="s">
        <v>350</v>
      </c>
      <c r="D4" s="104"/>
      <c r="E4" s="104"/>
      <c r="F4" s="104"/>
      <c r="G4" s="104"/>
      <c r="H4" s="104"/>
      <c r="I4" s="104"/>
      <c r="J4" s="104"/>
      <c r="K4" s="105"/>
      <c r="L4" s="13"/>
      <c r="M4" s="13"/>
    </row>
    <row r="5" spans="1:18" s="40" customFormat="1" ht="15.75" thickBot="1" x14ac:dyDescent="0.3">
      <c r="A5" s="41" t="s">
        <v>110</v>
      </c>
      <c r="B5" s="21"/>
      <c r="C5" s="103" t="s">
        <v>348</v>
      </c>
      <c r="D5" s="103"/>
      <c r="E5" s="103"/>
      <c r="F5" s="103"/>
      <c r="G5" s="103"/>
      <c r="H5" s="103"/>
      <c r="I5" s="103"/>
      <c r="J5" s="21" t="s">
        <v>89</v>
      </c>
      <c r="K5" s="42" t="s">
        <v>349</v>
      </c>
      <c r="L5" s="13"/>
      <c r="M5" s="13"/>
    </row>
    <row r="6" spans="1:18" s="40" customFormat="1" ht="15.75" thickBot="1" x14ac:dyDescent="0.3">
      <c r="A6" s="41" t="s">
        <v>175</v>
      </c>
      <c r="B6" s="21"/>
      <c r="C6" s="43">
        <f>SUMIFS(G$14:G$39959,D$14:D$39959,"&gt;0",G$14:G$39959,"&gt;0")</f>
        <v>259990.91</v>
      </c>
      <c r="D6" s="44"/>
      <c r="E6" s="17"/>
      <c r="F6" s="28"/>
      <c r="G6" s="17"/>
      <c r="I6" s="45"/>
      <c r="J6" s="45"/>
      <c r="K6" s="67"/>
      <c r="L6" s="13"/>
      <c r="M6" s="13"/>
    </row>
    <row r="7" spans="1:18" s="40" customFormat="1" ht="15.75" thickBot="1" x14ac:dyDescent="0.3">
      <c r="A7" s="41" t="s">
        <v>91</v>
      </c>
      <c r="B7" s="21"/>
      <c r="C7" s="43">
        <f>SUMIFS(I$14:I$39959,H$14:H$39959,"&gt;0",I$14:I$39959,"&gt;0")</f>
        <v>54392.150000000009</v>
      </c>
      <c r="D7" s="46">
        <f>IFERROR(C7/C6,"")</f>
        <v>0.20920789115280994</v>
      </c>
      <c r="E7" s="17"/>
      <c r="F7" s="28"/>
      <c r="G7" s="17"/>
      <c r="I7" s="45"/>
      <c r="J7" s="45"/>
      <c r="K7" s="67"/>
      <c r="L7" s="13"/>
      <c r="M7" s="13"/>
    </row>
    <row r="8" spans="1:18" s="40" customFormat="1" ht="15.75" thickBot="1" x14ac:dyDescent="0.3">
      <c r="A8" s="41" t="s">
        <v>92</v>
      </c>
      <c r="B8" s="21"/>
      <c r="C8" s="43">
        <f>SUMIFS(K$14:K$39959,K$14:K$39959,"&gt;0",J$14:J$39959,"&gt;0")</f>
        <v>45868</v>
      </c>
      <c r="D8" s="46">
        <f>IFERROR(C8/C6,"")</f>
        <v>0.17642155258428074</v>
      </c>
      <c r="E8" s="17"/>
      <c r="F8" s="28"/>
      <c r="G8" s="17"/>
      <c r="I8" s="45"/>
      <c r="J8" s="45"/>
      <c r="K8" s="67"/>
      <c r="L8" s="13"/>
      <c r="M8" s="13"/>
    </row>
    <row r="9" spans="1:18" s="40" customFormat="1" ht="15.75" thickBot="1" x14ac:dyDescent="0.3">
      <c r="A9" s="41" t="s">
        <v>105</v>
      </c>
      <c r="B9" s="21"/>
      <c r="C9" s="43">
        <f>C6+C7-C8</f>
        <v>268515.06</v>
      </c>
      <c r="D9" s="46">
        <f>IFERROR(D7-D8,"")</f>
        <v>3.2786338568529194E-2</v>
      </c>
      <c r="E9" s="47"/>
      <c r="F9" s="28"/>
      <c r="G9" s="17"/>
      <c r="I9" s="45"/>
      <c r="J9" s="45"/>
      <c r="K9" s="67"/>
      <c r="L9" s="13"/>
      <c r="M9" s="13"/>
    </row>
    <row r="10" spans="1:18" s="29" customFormat="1" x14ac:dyDescent="0.25">
      <c r="B10" s="18"/>
      <c r="C10" s="48"/>
      <c r="D10" s="49"/>
      <c r="E10" s="18"/>
      <c r="G10" s="18"/>
      <c r="J10" s="18"/>
      <c r="K10" s="18"/>
      <c r="L10" s="68"/>
      <c r="M10" s="68"/>
    </row>
    <row r="11" spans="1:18" s="6" customFormat="1" x14ac:dyDescent="0.25">
      <c r="B11" s="23" t="s">
        <v>93</v>
      </c>
      <c r="C11" s="50"/>
      <c r="D11" s="51"/>
      <c r="E11" s="52"/>
      <c r="F11" s="53"/>
      <c r="G11" s="31" t="s">
        <v>94</v>
      </c>
      <c r="J11" s="54"/>
      <c r="K11" s="54"/>
      <c r="L11" s="14"/>
      <c r="M11" s="14"/>
      <c r="R11" s="40"/>
    </row>
    <row r="12" spans="1:18" s="29" customFormat="1" x14ac:dyDescent="0.25">
      <c r="A12" s="106" t="s">
        <v>95</v>
      </c>
      <c r="B12" s="106" t="s">
        <v>96</v>
      </c>
      <c r="C12" s="108" t="s">
        <v>97</v>
      </c>
      <c r="D12" s="110" t="s">
        <v>111</v>
      </c>
      <c r="E12" s="111"/>
      <c r="F12" s="111"/>
      <c r="G12" s="112"/>
      <c r="H12" s="113" t="s">
        <v>98</v>
      </c>
      <c r="I12" s="114"/>
      <c r="J12" s="96" t="s">
        <v>99</v>
      </c>
      <c r="K12" s="97"/>
      <c r="L12" s="98" t="s">
        <v>100</v>
      </c>
      <c r="M12" s="99"/>
    </row>
    <row r="13" spans="1:18" s="29" customFormat="1" ht="45" x14ac:dyDescent="0.25">
      <c r="A13" s="107"/>
      <c r="B13" s="107"/>
      <c r="C13" s="109"/>
      <c r="D13" s="9" t="s">
        <v>101</v>
      </c>
      <c r="E13" s="3" t="s">
        <v>102</v>
      </c>
      <c r="F13" s="4" t="s">
        <v>103</v>
      </c>
      <c r="G13" s="4" t="s">
        <v>104</v>
      </c>
      <c r="H13" s="2" t="s">
        <v>101</v>
      </c>
      <c r="I13" s="4" t="s">
        <v>104</v>
      </c>
      <c r="J13" s="2" t="s">
        <v>101</v>
      </c>
      <c r="K13" s="4" t="s">
        <v>104</v>
      </c>
      <c r="L13" s="12" t="s">
        <v>101</v>
      </c>
      <c r="M13" s="12" t="s">
        <v>104</v>
      </c>
    </row>
    <row r="14" spans="1:18" x14ac:dyDescent="0.25">
      <c r="A14" s="84"/>
      <c r="B14" s="85" t="s">
        <v>263</v>
      </c>
      <c r="C14" s="86" t="s">
        <v>264</v>
      </c>
      <c r="D14" s="87"/>
      <c r="E14" s="88"/>
      <c r="F14" s="87"/>
      <c r="G14" s="89" t="str">
        <f>IFERROR(IF(D14*F14&lt;&gt;0,ROUND(ROUND(D14,4)*ROUND(F14,4),2),""),"")</f>
        <v/>
      </c>
      <c r="H14" s="90"/>
      <c r="I14" s="91" t="str">
        <f>IFERROR(IF($H14*$F14&gt;0,ROUND(ROUND($F14,4)*ROUND(H14,4),2),""),"")</f>
        <v/>
      </c>
      <c r="J14" s="92"/>
      <c r="K14" s="93" t="str">
        <f>IFERROR(IF($J14*$F14&gt;0,ROUND(ROUND($F14,4)*ROUND(J14,4),2),""),"")</f>
        <v/>
      </c>
      <c r="L14" s="93"/>
      <c r="M14" s="93"/>
    </row>
    <row r="15" spans="1:18" ht="45" x14ac:dyDescent="0.25">
      <c r="A15" s="55">
        <v>1</v>
      </c>
      <c r="B15" s="83" t="s">
        <v>265</v>
      </c>
      <c r="C15" s="95" t="s">
        <v>248</v>
      </c>
      <c r="D15" s="94">
        <v>2.44</v>
      </c>
      <c r="E15" s="81" t="s">
        <v>249</v>
      </c>
      <c r="F15" s="78">
        <v>610.79</v>
      </c>
      <c r="G15" s="58">
        <f t="shared" ref="G15:G61" si="0">IFERROR(IF(D15*F15&lt;&gt;0,ROUND(ROUND(D15,4)*ROUND(F15,4),2),""),"")</f>
        <v>1490.33</v>
      </c>
      <c r="H15" s="59"/>
      <c r="I15" s="24" t="str">
        <f t="shared" ref="I15:I61" si="1">IFERROR(IF($H15*$F15&gt;0,ROUND(ROUND($F15,4)*ROUND(H15,4),2),""),"")</f>
        <v/>
      </c>
      <c r="J15" s="69"/>
      <c r="K15" s="15" t="str">
        <f>IFERROR(IF($J15*$F15&gt;0,ROUND(ROUND($F15,4)*ROUND(J15,4),2),""),"")</f>
        <v/>
      </c>
      <c r="L15" s="15">
        <f t="shared" ref="L15:L77" si="2">D15+H15-J15</f>
        <v>2.44</v>
      </c>
      <c r="M15" s="15">
        <f t="shared" ref="M15:M17" si="3">ROUND(ROUND($F15,4)*ROUND(L15,4),2)</f>
        <v>1490.33</v>
      </c>
    </row>
    <row r="16" spans="1:18" x14ac:dyDescent="0.25">
      <c r="A16" s="84"/>
      <c r="B16" s="85" t="s">
        <v>266</v>
      </c>
      <c r="C16" s="86" t="s">
        <v>267</v>
      </c>
      <c r="D16" s="87"/>
      <c r="E16" s="88"/>
      <c r="F16" s="87"/>
      <c r="G16" s="89" t="str">
        <f t="shared" si="0"/>
        <v/>
      </c>
      <c r="H16" s="90"/>
      <c r="I16" s="91" t="str">
        <f t="shared" si="1"/>
        <v/>
      </c>
      <c r="J16" s="92"/>
      <c r="K16" s="93" t="str">
        <f t="shared" ref="K16:K79" si="4">IFERROR(IF($J16*$F16&gt;0,ROUND(ROUND($F16,4)*ROUND(J16,4),2),""),"")</f>
        <v/>
      </c>
      <c r="L16" s="93">
        <f t="shared" si="2"/>
        <v>0</v>
      </c>
      <c r="M16" s="93">
        <f t="shared" si="3"/>
        <v>0</v>
      </c>
    </row>
    <row r="17" spans="1:13" x14ac:dyDescent="0.25">
      <c r="A17" s="55">
        <v>2</v>
      </c>
      <c r="B17" s="83" t="s">
        <v>268</v>
      </c>
      <c r="C17" s="80" t="s">
        <v>267</v>
      </c>
      <c r="D17" s="79">
        <v>1</v>
      </c>
      <c r="E17" s="82" t="s">
        <v>269</v>
      </c>
      <c r="F17" s="78">
        <v>2248.9899999999998</v>
      </c>
      <c r="G17" s="58">
        <f t="shared" si="0"/>
        <v>2248.9899999999998</v>
      </c>
      <c r="H17" s="59"/>
      <c r="I17" s="24" t="str">
        <f t="shared" si="1"/>
        <v/>
      </c>
      <c r="J17" s="69"/>
      <c r="K17" s="15" t="str">
        <f t="shared" si="4"/>
        <v/>
      </c>
      <c r="L17" s="15">
        <f t="shared" si="2"/>
        <v>1</v>
      </c>
      <c r="M17" s="15">
        <f t="shared" si="3"/>
        <v>2248.9899999999998</v>
      </c>
    </row>
    <row r="18" spans="1:13" x14ac:dyDescent="0.25">
      <c r="A18" s="84"/>
      <c r="B18" s="85" t="s">
        <v>270</v>
      </c>
      <c r="C18" s="86" t="s">
        <v>271</v>
      </c>
      <c r="D18" s="87"/>
      <c r="E18" s="88"/>
      <c r="F18" s="87"/>
      <c r="G18" s="89" t="str">
        <f t="shared" si="0"/>
        <v/>
      </c>
      <c r="H18" s="90"/>
      <c r="I18" s="91" t="str">
        <f t="shared" si="1"/>
        <v/>
      </c>
      <c r="J18" s="92"/>
      <c r="K18" s="93" t="str">
        <f t="shared" si="4"/>
        <v/>
      </c>
      <c r="L18" s="93">
        <f t="shared" si="2"/>
        <v>0</v>
      </c>
      <c r="M18" s="93">
        <f>ROUND(ROUND($F18,4)*ROUND(L18,4),2)</f>
        <v>0</v>
      </c>
    </row>
    <row r="19" spans="1:13" ht="45" x14ac:dyDescent="0.25">
      <c r="A19" s="55">
        <v>3</v>
      </c>
      <c r="B19" s="83" t="s">
        <v>272</v>
      </c>
      <c r="C19" s="80" t="s">
        <v>273</v>
      </c>
      <c r="D19" s="79">
        <v>1</v>
      </c>
      <c r="E19" s="82" t="s">
        <v>274</v>
      </c>
      <c r="F19" s="78">
        <v>223.21</v>
      </c>
      <c r="G19" s="58">
        <f t="shared" si="0"/>
        <v>223.21</v>
      </c>
      <c r="H19" s="59"/>
      <c r="I19" s="24" t="str">
        <f t="shared" si="1"/>
        <v/>
      </c>
      <c r="J19" s="69"/>
      <c r="K19" s="15" t="str">
        <f t="shared" si="4"/>
        <v/>
      </c>
      <c r="L19" s="15">
        <f t="shared" si="2"/>
        <v>1</v>
      </c>
      <c r="M19" s="15">
        <f t="shared" ref="M19:M82" si="5">ROUND(ROUND($F19,4)*ROUND(L19,4),2)</f>
        <v>223.21</v>
      </c>
    </row>
    <row r="20" spans="1:13" ht="30" x14ac:dyDescent="0.25">
      <c r="A20" s="55">
        <v>4</v>
      </c>
      <c r="B20" s="83" t="s">
        <v>275</v>
      </c>
      <c r="C20" s="80" t="s">
        <v>276</v>
      </c>
      <c r="D20" s="79">
        <v>260</v>
      </c>
      <c r="E20" s="82" t="s">
        <v>277</v>
      </c>
      <c r="F20" s="78">
        <v>17.899999999999999</v>
      </c>
      <c r="G20" s="58">
        <f t="shared" si="0"/>
        <v>4654</v>
      </c>
      <c r="H20" s="59"/>
      <c r="I20" s="24" t="str">
        <f t="shared" si="1"/>
        <v/>
      </c>
      <c r="J20" s="69"/>
      <c r="K20" s="15" t="str">
        <f t="shared" si="4"/>
        <v/>
      </c>
      <c r="L20" s="15">
        <f t="shared" si="2"/>
        <v>260</v>
      </c>
      <c r="M20" s="15">
        <f t="shared" si="5"/>
        <v>4654</v>
      </c>
    </row>
    <row r="21" spans="1:13" ht="30" x14ac:dyDescent="0.25">
      <c r="A21" s="55">
        <v>5</v>
      </c>
      <c r="B21" s="83" t="s">
        <v>278</v>
      </c>
      <c r="C21" s="80" t="s">
        <v>279</v>
      </c>
      <c r="D21" s="79">
        <v>180</v>
      </c>
      <c r="E21" s="82" t="s">
        <v>277</v>
      </c>
      <c r="F21" s="78">
        <v>20.57</v>
      </c>
      <c r="G21" s="58">
        <f t="shared" si="0"/>
        <v>3702.6</v>
      </c>
      <c r="H21" s="59"/>
      <c r="I21" s="24" t="str">
        <f t="shared" si="1"/>
        <v/>
      </c>
      <c r="J21" s="69"/>
      <c r="K21" s="15" t="str">
        <f t="shared" si="4"/>
        <v/>
      </c>
      <c r="L21" s="15">
        <f t="shared" si="2"/>
        <v>180</v>
      </c>
      <c r="M21" s="15">
        <f t="shared" si="5"/>
        <v>3702.6</v>
      </c>
    </row>
    <row r="22" spans="1:13" ht="30" x14ac:dyDescent="0.25">
      <c r="A22" s="55">
        <v>6</v>
      </c>
      <c r="B22" s="83" t="s">
        <v>280</v>
      </c>
      <c r="C22" s="80" t="s">
        <v>281</v>
      </c>
      <c r="D22" s="79">
        <v>7</v>
      </c>
      <c r="E22" s="82" t="s">
        <v>274</v>
      </c>
      <c r="F22" s="78">
        <v>1007.3</v>
      </c>
      <c r="G22" s="58">
        <f t="shared" si="0"/>
        <v>7051.1</v>
      </c>
      <c r="H22" s="59"/>
      <c r="I22" s="24" t="str">
        <f t="shared" si="1"/>
        <v/>
      </c>
      <c r="J22" s="69"/>
      <c r="K22" s="15" t="str">
        <f t="shared" si="4"/>
        <v/>
      </c>
      <c r="L22" s="15"/>
      <c r="M22" s="15"/>
    </row>
    <row r="23" spans="1:13" ht="45" x14ac:dyDescent="0.25">
      <c r="A23" s="55">
        <v>7</v>
      </c>
      <c r="B23" s="83" t="s">
        <v>282</v>
      </c>
      <c r="C23" s="80" t="s">
        <v>283</v>
      </c>
      <c r="D23" s="79">
        <v>10</v>
      </c>
      <c r="E23" s="82" t="s">
        <v>247</v>
      </c>
      <c r="F23" s="78">
        <v>80.36</v>
      </c>
      <c r="G23" s="58">
        <f t="shared" si="0"/>
        <v>803.6</v>
      </c>
      <c r="H23" s="59"/>
      <c r="I23" s="24" t="str">
        <f t="shared" si="1"/>
        <v/>
      </c>
      <c r="J23" s="69"/>
      <c r="K23" s="15" t="str">
        <f t="shared" si="4"/>
        <v/>
      </c>
      <c r="L23" s="15">
        <f t="shared" si="2"/>
        <v>10</v>
      </c>
      <c r="M23" s="15">
        <f t="shared" si="5"/>
        <v>803.6</v>
      </c>
    </row>
    <row r="24" spans="1:13" x14ac:dyDescent="0.25">
      <c r="A24" s="84"/>
      <c r="B24" s="85" t="s">
        <v>284</v>
      </c>
      <c r="C24" s="86" t="s">
        <v>285</v>
      </c>
      <c r="D24" s="87"/>
      <c r="E24" s="88"/>
      <c r="F24" s="87"/>
      <c r="G24" s="89" t="str">
        <f t="shared" si="0"/>
        <v/>
      </c>
      <c r="H24" s="90"/>
      <c r="I24" s="91" t="str">
        <f t="shared" si="1"/>
        <v/>
      </c>
      <c r="J24" s="92"/>
      <c r="K24" s="93" t="str">
        <f t="shared" si="4"/>
        <v/>
      </c>
      <c r="L24" s="93">
        <f t="shared" si="2"/>
        <v>0</v>
      </c>
      <c r="M24" s="93">
        <f t="shared" si="5"/>
        <v>0</v>
      </c>
    </row>
    <row r="25" spans="1:13" ht="45" x14ac:dyDescent="0.25">
      <c r="A25" s="55">
        <v>8</v>
      </c>
      <c r="B25" s="83" t="s">
        <v>286</v>
      </c>
      <c r="C25" s="80" t="s">
        <v>273</v>
      </c>
      <c r="D25" s="79">
        <v>10</v>
      </c>
      <c r="E25" s="82" t="s">
        <v>274</v>
      </c>
      <c r="F25" s="78">
        <v>223.21</v>
      </c>
      <c r="G25" s="58">
        <f t="shared" si="0"/>
        <v>2232.1</v>
      </c>
      <c r="H25" s="59"/>
      <c r="I25" s="24" t="str">
        <f t="shared" si="1"/>
        <v/>
      </c>
      <c r="J25" s="69"/>
      <c r="K25" s="15" t="str">
        <f t="shared" si="4"/>
        <v/>
      </c>
      <c r="L25" s="15">
        <f t="shared" si="2"/>
        <v>10</v>
      </c>
      <c r="M25" s="15">
        <f t="shared" si="5"/>
        <v>2232.1</v>
      </c>
    </row>
    <row r="26" spans="1:13" ht="45" x14ac:dyDescent="0.25">
      <c r="A26" s="55">
        <v>9</v>
      </c>
      <c r="B26" s="83" t="s">
        <v>287</v>
      </c>
      <c r="C26" s="80" t="s">
        <v>288</v>
      </c>
      <c r="D26" s="79">
        <v>32.4</v>
      </c>
      <c r="E26" s="82" t="s">
        <v>274</v>
      </c>
      <c r="F26" s="78">
        <v>834.06</v>
      </c>
      <c r="G26" s="58">
        <f t="shared" si="0"/>
        <v>27023.54</v>
      </c>
      <c r="H26" s="59">
        <v>4</v>
      </c>
      <c r="I26" s="24">
        <f t="shared" si="1"/>
        <v>3336.24</v>
      </c>
      <c r="J26" s="69"/>
      <c r="K26" s="15" t="str">
        <f t="shared" si="4"/>
        <v/>
      </c>
      <c r="L26" s="15"/>
      <c r="M26" s="15"/>
    </row>
    <row r="27" spans="1:13" ht="30" x14ac:dyDescent="0.25">
      <c r="A27" s="61">
        <v>10</v>
      </c>
      <c r="B27" s="83" t="s">
        <v>289</v>
      </c>
      <c r="C27" s="80" t="s">
        <v>290</v>
      </c>
      <c r="D27" s="79">
        <v>1065</v>
      </c>
      <c r="E27" s="82" t="s">
        <v>277</v>
      </c>
      <c r="F27" s="78">
        <v>17.739999999999998</v>
      </c>
      <c r="G27" s="58">
        <f t="shared" si="0"/>
        <v>18893.099999999999</v>
      </c>
      <c r="H27" s="59"/>
      <c r="I27" s="24" t="str">
        <f t="shared" si="1"/>
        <v/>
      </c>
      <c r="J27" s="70"/>
      <c r="K27" s="15" t="str">
        <f t="shared" si="4"/>
        <v/>
      </c>
      <c r="L27" s="15">
        <f t="shared" si="2"/>
        <v>1065</v>
      </c>
      <c r="M27" s="15">
        <f t="shared" si="5"/>
        <v>18893.099999999999</v>
      </c>
    </row>
    <row r="28" spans="1:13" x14ac:dyDescent="0.25">
      <c r="A28" s="84"/>
      <c r="B28" s="85" t="s">
        <v>291</v>
      </c>
      <c r="C28" s="86" t="s">
        <v>292</v>
      </c>
      <c r="D28" s="87"/>
      <c r="E28" s="88"/>
      <c r="F28" s="87"/>
      <c r="G28" s="89" t="str">
        <f t="shared" si="0"/>
        <v/>
      </c>
      <c r="H28" s="90"/>
      <c r="I28" s="91" t="str">
        <f t="shared" si="1"/>
        <v/>
      </c>
      <c r="J28" s="92"/>
      <c r="K28" s="93" t="str">
        <f t="shared" si="4"/>
        <v/>
      </c>
      <c r="L28" s="93">
        <f t="shared" si="2"/>
        <v>0</v>
      </c>
      <c r="M28" s="93">
        <f t="shared" si="5"/>
        <v>0</v>
      </c>
    </row>
    <row r="29" spans="1:13" ht="60" x14ac:dyDescent="0.25">
      <c r="A29" s="61">
        <v>11</v>
      </c>
      <c r="B29" s="83" t="s">
        <v>293</v>
      </c>
      <c r="C29" s="80" t="s">
        <v>294</v>
      </c>
      <c r="D29" s="79">
        <v>1901</v>
      </c>
      <c r="E29" s="82" t="s">
        <v>277</v>
      </c>
      <c r="F29" s="78">
        <v>27.12</v>
      </c>
      <c r="G29" s="58">
        <f t="shared" si="0"/>
        <v>51555.12</v>
      </c>
      <c r="H29" s="59"/>
      <c r="I29" s="24" t="str">
        <f t="shared" si="1"/>
        <v/>
      </c>
      <c r="J29" s="70"/>
      <c r="K29" s="15" t="str">
        <f t="shared" si="4"/>
        <v/>
      </c>
      <c r="L29" s="15">
        <f t="shared" si="2"/>
        <v>1901</v>
      </c>
      <c r="M29" s="15">
        <f t="shared" si="5"/>
        <v>51555.12</v>
      </c>
    </row>
    <row r="30" spans="1:13" ht="75" x14ac:dyDescent="0.25">
      <c r="A30" s="61">
        <v>12</v>
      </c>
      <c r="B30" s="83" t="s">
        <v>295</v>
      </c>
      <c r="C30" s="80" t="s">
        <v>296</v>
      </c>
      <c r="D30" s="79">
        <v>1354.66</v>
      </c>
      <c r="E30" s="82" t="s">
        <v>277</v>
      </c>
      <c r="F30" s="78">
        <v>26.75</v>
      </c>
      <c r="G30" s="58">
        <f t="shared" si="0"/>
        <v>36237.160000000003</v>
      </c>
      <c r="H30" s="59"/>
      <c r="I30" s="24" t="str">
        <f t="shared" si="1"/>
        <v/>
      </c>
      <c r="J30" s="70"/>
      <c r="K30" s="15" t="str">
        <f t="shared" si="4"/>
        <v/>
      </c>
      <c r="L30" s="15">
        <f t="shared" si="2"/>
        <v>1354.66</v>
      </c>
      <c r="M30" s="15">
        <f t="shared" si="5"/>
        <v>36237.160000000003</v>
      </c>
    </row>
    <row r="31" spans="1:13" x14ac:dyDescent="0.25">
      <c r="A31" s="61">
        <v>13</v>
      </c>
      <c r="B31" s="83" t="s">
        <v>297</v>
      </c>
      <c r="C31" s="80" t="s">
        <v>298</v>
      </c>
      <c r="D31" s="79">
        <v>300</v>
      </c>
      <c r="E31" s="82" t="s">
        <v>277</v>
      </c>
      <c r="F31" s="78">
        <v>7.09</v>
      </c>
      <c r="G31" s="58">
        <f t="shared" si="0"/>
        <v>2127</v>
      </c>
      <c r="H31" s="59"/>
      <c r="I31" s="24" t="str">
        <f t="shared" si="1"/>
        <v/>
      </c>
      <c r="J31" s="69"/>
      <c r="K31" s="15" t="str">
        <f t="shared" si="4"/>
        <v/>
      </c>
      <c r="L31" s="15">
        <f t="shared" si="2"/>
        <v>300</v>
      </c>
      <c r="M31" s="15">
        <f t="shared" si="5"/>
        <v>2127</v>
      </c>
    </row>
    <row r="32" spans="1:13" ht="45" x14ac:dyDescent="0.25">
      <c r="A32" s="55">
        <v>14</v>
      </c>
      <c r="B32" s="83" t="s">
        <v>299</v>
      </c>
      <c r="C32" s="80" t="s">
        <v>300</v>
      </c>
      <c r="D32" s="79">
        <v>12</v>
      </c>
      <c r="E32" s="82" t="s">
        <v>301</v>
      </c>
      <c r="F32" s="78">
        <v>2409.1999999999998</v>
      </c>
      <c r="G32" s="58">
        <f t="shared" si="0"/>
        <v>28910.400000000001</v>
      </c>
      <c r="H32" s="59"/>
      <c r="I32" s="24" t="str">
        <f t="shared" si="1"/>
        <v/>
      </c>
      <c r="J32" s="69">
        <v>2.5</v>
      </c>
      <c r="K32" s="15">
        <f t="shared" si="4"/>
        <v>6023</v>
      </c>
      <c r="L32" s="15"/>
      <c r="M32" s="15"/>
    </row>
    <row r="33" spans="1:13" ht="30" x14ac:dyDescent="0.25">
      <c r="A33" s="61">
        <v>15</v>
      </c>
      <c r="B33" s="83" t="s">
        <v>302</v>
      </c>
      <c r="C33" s="80" t="s">
        <v>303</v>
      </c>
      <c r="D33" s="79">
        <v>320</v>
      </c>
      <c r="E33" s="82" t="s">
        <v>249</v>
      </c>
      <c r="F33" s="78">
        <v>87</v>
      </c>
      <c r="G33" s="58">
        <f t="shared" si="0"/>
        <v>27840</v>
      </c>
      <c r="H33" s="59"/>
      <c r="I33" s="24" t="str">
        <f t="shared" si="1"/>
        <v/>
      </c>
      <c r="J33" s="69">
        <v>320</v>
      </c>
      <c r="K33" s="15">
        <f t="shared" si="4"/>
        <v>27840</v>
      </c>
      <c r="L33" s="15">
        <f t="shared" si="2"/>
        <v>0</v>
      </c>
      <c r="M33" s="15">
        <f t="shared" si="5"/>
        <v>0</v>
      </c>
    </row>
    <row r="34" spans="1:13" x14ac:dyDescent="0.25">
      <c r="A34" s="61">
        <v>16</v>
      </c>
      <c r="B34" s="83" t="s">
        <v>304</v>
      </c>
      <c r="C34" s="80" t="s">
        <v>305</v>
      </c>
      <c r="D34" s="79">
        <v>36</v>
      </c>
      <c r="E34" s="82" t="s">
        <v>247</v>
      </c>
      <c r="F34" s="78">
        <v>38.5</v>
      </c>
      <c r="G34" s="58">
        <f t="shared" si="0"/>
        <v>1386</v>
      </c>
      <c r="H34" s="59"/>
      <c r="I34" s="24" t="str">
        <f t="shared" si="1"/>
        <v/>
      </c>
      <c r="J34" s="69"/>
      <c r="K34" s="15" t="str">
        <f t="shared" si="4"/>
        <v/>
      </c>
      <c r="L34" s="15">
        <f t="shared" si="2"/>
        <v>36</v>
      </c>
      <c r="M34" s="15">
        <f t="shared" si="5"/>
        <v>1386</v>
      </c>
    </row>
    <row r="35" spans="1:13" ht="45" x14ac:dyDescent="0.25">
      <c r="A35" s="55">
        <v>17</v>
      </c>
      <c r="B35" s="83" t="s">
        <v>306</v>
      </c>
      <c r="C35" s="80" t="s">
        <v>307</v>
      </c>
      <c r="D35" s="79">
        <v>30</v>
      </c>
      <c r="E35" s="82" t="s">
        <v>247</v>
      </c>
      <c r="F35" s="78">
        <v>124.8</v>
      </c>
      <c r="G35" s="58">
        <f t="shared" si="0"/>
        <v>3744</v>
      </c>
      <c r="H35" s="59"/>
      <c r="I35" s="24" t="str">
        <f t="shared" si="1"/>
        <v/>
      </c>
      <c r="J35" s="69"/>
      <c r="K35" s="15" t="str">
        <f t="shared" si="4"/>
        <v/>
      </c>
      <c r="L35" s="15"/>
      <c r="M35" s="15"/>
    </row>
    <row r="36" spans="1:13" x14ac:dyDescent="0.25">
      <c r="A36" s="61">
        <v>18</v>
      </c>
      <c r="B36" s="83" t="s">
        <v>308</v>
      </c>
      <c r="C36" s="80" t="s">
        <v>309</v>
      </c>
      <c r="D36" s="79">
        <v>40</v>
      </c>
      <c r="E36" s="82" t="s">
        <v>247</v>
      </c>
      <c r="F36" s="78">
        <v>60.81</v>
      </c>
      <c r="G36" s="58">
        <f t="shared" si="0"/>
        <v>2432.4</v>
      </c>
      <c r="H36" s="59">
        <v>44</v>
      </c>
      <c r="I36" s="24">
        <f t="shared" si="1"/>
        <v>2675.64</v>
      </c>
      <c r="J36" s="69"/>
      <c r="K36" s="15" t="str">
        <f t="shared" si="4"/>
        <v/>
      </c>
      <c r="L36" s="15">
        <f t="shared" si="2"/>
        <v>84</v>
      </c>
      <c r="M36" s="15">
        <f t="shared" si="5"/>
        <v>5108.04</v>
      </c>
    </row>
    <row r="37" spans="1:13" ht="45" x14ac:dyDescent="0.25">
      <c r="A37" s="61">
        <v>19</v>
      </c>
      <c r="B37" s="83" t="s">
        <v>310</v>
      </c>
      <c r="C37" s="80" t="s">
        <v>311</v>
      </c>
      <c r="D37" s="79">
        <v>400</v>
      </c>
      <c r="E37" s="82" t="s">
        <v>249</v>
      </c>
      <c r="F37" s="78">
        <v>14.58</v>
      </c>
      <c r="G37" s="58">
        <f t="shared" si="0"/>
        <v>5832</v>
      </c>
      <c r="H37" s="59"/>
      <c r="I37" s="24" t="str">
        <f t="shared" si="1"/>
        <v/>
      </c>
      <c r="J37" s="69"/>
      <c r="K37" s="15" t="str">
        <f t="shared" si="4"/>
        <v/>
      </c>
      <c r="L37" s="15">
        <f t="shared" si="2"/>
        <v>400</v>
      </c>
      <c r="M37" s="15">
        <f t="shared" si="5"/>
        <v>5832</v>
      </c>
    </row>
    <row r="38" spans="1:13" ht="45" x14ac:dyDescent="0.25">
      <c r="A38" s="55">
        <v>20</v>
      </c>
      <c r="B38" s="83" t="s">
        <v>312</v>
      </c>
      <c r="C38" s="80" t="s">
        <v>313</v>
      </c>
      <c r="D38" s="79">
        <v>400</v>
      </c>
      <c r="E38" s="82" t="s">
        <v>249</v>
      </c>
      <c r="F38" s="78">
        <v>14.17</v>
      </c>
      <c r="G38" s="58">
        <f t="shared" si="0"/>
        <v>5668</v>
      </c>
      <c r="H38" s="59">
        <v>13.56</v>
      </c>
      <c r="I38" s="24">
        <f t="shared" si="1"/>
        <v>192.15</v>
      </c>
      <c r="J38" s="69"/>
      <c r="K38" s="15" t="str">
        <f t="shared" si="4"/>
        <v/>
      </c>
      <c r="L38" s="15"/>
      <c r="M38" s="15"/>
    </row>
    <row r="39" spans="1:13" x14ac:dyDescent="0.25">
      <c r="A39" s="61">
        <v>21</v>
      </c>
      <c r="B39" s="83" t="s">
        <v>314</v>
      </c>
      <c r="C39" s="80" t="s">
        <v>315</v>
      </c>
      <c r="D39" s="79">
        <v>320</v>
      </c>
      <c r="E39" s="82" t="s">
        <v>316</v>
      </c>
      <c r="F39" s="78">
        <v>0.8</v>
      </c>
      <c r="G39" s="58">
        <f t="shared" si="0"/>
        <v>256</v>
      </c>
      <c r="H39" s="59"/>
      <c r="I39" s="24" t="str">
        <f t="shared" si="1"/>
        <v/>
      </c>
      <c r="J39" s="69"/>
      <c r="K39" s="15" t="str">
        <f t="shared" si="4"/>
        <v/>
      </c>
      <c r="L39" s="15">
        <f t="shared" si="2"/>
        <v>320</v>
      </c>
      <c r="M39" s="15">
        <f t="shared" si="5"/>
        <v>256</v>
      </c>
    </row>
    <row r="40" spans="1:13" x14ac:dyDescent="0.25">
      <c r="A40" s="61">
        <v>22</v>
      </c>
      <c r="B40" s="83" t="s">
        <v>317</v>
      </c>
      <c r="C40" s="80" t="s">
        <v>318</v>
      </c>
      <c r="D40" s="79">
        <v>110</v>
      </c>
      <c r="E40" s="82" t="s">
        <v>316</v>
      </c>
      <c r="F40" s="78">
        <v>1.7</v>
      </c>
      <c r="G40" s="58">
        <f t="shared" si="0"/>
        <v>187</v>
      </c>
      <c r="H40" s="59"/>
      <c r="I40" s="24" t="str">
        <f t="shared" si="1"/>
        <v/>
      </c>
      <c r="J40" s="69"/>
      <c r="K40" s="15" t="str">
        <f t="shared" si="4"/>
        <v/>
      </c>
      <c r="L40" s="15">
        <f t="shared" si="2"/>
        <v>110</v>
      </c>
      <c r="M40" s="15">
        <f t="shared" si="5"/>
        <v>187</v>
      </c>
    </row>
    <row r="41" spans="1:13" x14ac:dyDescent="0.25">
      <c r="A41" s="61">
        <v>23</v>
      </c>
      <c r="B41" s="83" t="s">
        <v>319</v>
      </c>
      <c r="C41" s="80" t="s">
        <v>320</v>
      </c>
      <c r="D41" s="79">
        <v>1200</v>
      </c>
      <c r="E41" s="82" t="s">
        <v>316</v>
      </c>
      <c r="F41" s="78">
        <v>0.42</v>
      </c>
      <c r="G41" s="58">
        <f t="shared" si="0"/>
        <v>504</v>
      </c>
      <c r="H41" s="59"/>
      <c r="I41" s="24" t="str">
        <f t="shared" si="1"/>
        <v/>
      </c>
      <c r="J41" s="69"/>
      <c r="K41" s="15" t="str">
        <f t="shared" si="4"/>
        <v/>
      </c>
      <c r="L41" s="15">
        <f t="shared" si="2"/>
        <v>1200</v>
      </c>
      <c r="M41" s="15">
        <f t="shared" si="5"/>
        <v>504</v>
      </c>
    </row>
    <row r="42" spans="1:13" ht="45" x14ac:dyDescent="0.25">
      <c r="A42" s="61">
        <v>24</v>
      </c>
      <c r="B42" s="83" t="s">
        <v>321</v>
      </c>
      <c r="C42" s="80" t="s">
        <v>322</v>
      </c>
      <c r="D42" s="79">
        <v>250</v>
      </c>
      <c r="E42" s="82" t="s">
        <v>277</v>
      </c>
      <c r="F42" s="78">
        <v>48.02</v>
      </c>
      <c r="G42" s="58">
        <f t="shared" si="0"/>
        <v>12005</v>
      </c>
      <c r="H42" s="59"/>
      <c r="I42" s="24" t="str">
        <f t="shared" si="1"/>
        <v/>
      </c>
      <c r="J42" s="69">
        <v>250</v>
      </c>
      <c r="K42" s="15">
        <f t="shared" si="4"/>
        <v>12005</v>
      </c>
      <c r="L42" s="15">
        <f t="shared" si="2"/>
        <v>0</v>
      </c>
      <c r="M42" s="15">
        <f t="shared" si="5"/>
        <v>0</v>
      </c>
    </row>
    <row r="43" spans="1:13" x14ac:dyDescent="0.25">
      <c r="A43" s="84"/>
      <c r="B43" s="85" t="s">
        <v>323</v>
      </c>
      <c r="C43" s="86" t="s">
        <v>324</v>
      </c>
      <c r="D43" s="87"/>
      <c r="E43" s="88"/>
      <c r="F43" s="87"/>
      <c r="G43" s="89" t="str">
        <f t="shared" si="0"/>
        <v/>
      </c>
      <c r="H43" s="90"/>
      <c r="I43" s="91" t="str">
        <f t="shared" si="1"/>
        <v/>
      </c>
      <c r="J43" s="92"/>
      <c r="K43" s="93" t="str">
        <f t="shared" si="4"/>
        <v/>
      </c>
      <c r="L43" s="93">
        <f t="shared" si="2"/>
        <v>0</v>
      </c>
      <c r="M43" s="93">
        <f t="shared" si="5"/>
        <v>0</v>
      </c>
    </row>
    <row r="44" spans="1:13" x14ac:dyDescent="0.25">
      <c r="A44" s="84"/>
      <c r="B44" s="85" t="s">
        <v>325</v>
      </c>
      <c r="C44" s="86" t="s">
        <v>326</v>
      </c>
      <c r="D44" s="87"/>
      <c r="E44" s="88"/>
      <c r="F44" s="87"/>
      <c r="G44" s="89" t="str">
        <f t="shared" si="0"/>
        <v/>
      </c>
      <c r="H44" s="90"/>
      <c r="I44" s="91" t="str">
        <f t="shared" si="1"/>
        <v/>
      </c>
      <c r="J44" s="92"/>
      <c r="K44" s="93" t="str">
        <f t="shared" si="4"/>
        <v/>
      </c>
      <c r="L44" s="93">
        <f t="shared" si="2"/>
        <v>0</v>
      </c>
      <c r="M44" s="93">
        <f t="shared" si="5"/>
        <v>0</v>
      </c>
    </row>
    <row r="45" spans="1:13" ht="45" x14ac:dyDescent="0.25">
      <c r="A45" s="55">
        <v>25</v>
      </c>
      <c r="B45" s="83" t="s">
        <v>327</v>
      </c>
      <c r="C45" s="80" t="s">
        <v>328</v>
      </c>
      <c r="D45" s="79">
        <v>11.63</v>
      </c>
      <c r="E45" s="82" t="s">
        <v>249</v>
      </c>
      <c r="F45" s="78">
        <v>797.3</v>
      </c>
      <c r="G45" s="58">
        <f t="shared" si="0"/>
        <v>9272.6</v>
      </c>
      <c r="H45" s="59"/>
      <c r="I45" s="24" t="str">
        <f t="shared" si="1"/>
        <v/>
      </c>
      <c r="J45" s="69"/>
      <c r="K45" s="15" t="str">
        <f t="shared" si="4"/>
        <v/>
      </c>
      <c r="L45" s="15"/>
      <c r="M45" s="15"/>
    </row>
    <row r="46" spans="1:13" x14ac:dyDescent="0.25">
      <c r="A46" s="61">
        <v>26</v>
      </c>
      <c r="B46" s="83" t="s">
        <v>329</v>
      </c>
      <c r="C46" s="80" t="s">
        <v>330</v>
      </c>
      <c r="D46" s="79">
        <v>1</v>
      </c>
      <c r="E46" s="82" t="s">
        <v>301</v>
      </c>
      <c r="F46" s="78">
        <v>1560.9</v>
      </c>
      <c r="G46" s="58">
        <f t="shared" si="0"/>
        <v>1560.9</v>
      </c>
      <c r="H46" s="59"/>
      <c r="I46" s="24" t="str">
        <f t="shared" si="1"/>
        <v/>
      </c>
      <c r="J46" s="70"/>
      <c r="K46" s="15" t="str">
        <f t="shared" si="4"/>
        <v/>
      </c>
      <c r="L46" s="15">
        <f t="shared" si="2"/>
        <v>1</v>
      </c>
      <c r="M46" s="15">
        <f t="shared" si="5"/>
        <v>1560.9</v>
      </c>
    </row>
    <row r="47" spans="1:13" x14ac:dyDescent="0.25">
      <c r="A47" s="84"/>
      <c r="B47" s="85" t="s">
        <v>331</v>
      </c>
      <c r="C47" s="86" t="s">
        <v>332</v>
      </c>
      <c r="D47" s="87"/>
      <c r="E47" s="88"/>
      <c r="F47" s="87"/>
      <c r="G47" s="89" t="str">
        <f t="shared" si="0"/>
        <v/>
      </c>
      <c r="H47" s="90"/>
      <c r="I47" s="91" t="str">
        <f t="shared" si="1"/>
        <v/>
      </c>
      <c r="J47" s="92"/>
      <c r="K47" s="93" t="str">
        <f t="shared" si="4"/>
        <v/>
      </c>
      <c r="L47" s="93">
        <f t="shared" si="2"/>
        <v>0</v>
      </c>
      <c r="M47" s="93">
        <f t="shared" si="5"/>
        <v>0</v>
      </c>
    </row>
    <row r="48" spans="1:13" x14ac:dyDescent="0.25">
      <c r="A48" s="61">
        <v>27</v>
      </c>
      <c r="B48" s="83" t="s">
        <v>333</v>
      </c>
      <c r="C48" s="80" t="s">
        <v>332</v>
      </c>
      <c r="D48" s="79">
        <v>1</v>
      </c>
      <c r="E48" s="82" t="s">
        <v>301</v>
      </c>
      <c r="F48" s="78">
        <v>2150.7600000000002</v>
      </c>
      <c r="G48" s="58">
        <f t="shared" si="0"/>
        <v>2150.7600000000002</v>
      </c>
      <c r="H48" s="59"/>
      <c r="I48" s="24" t="str">
        <f t="shared" si="1"/>
        <v/>
      </c>
      <c r="J48" s="70"/>
      <c r="K48" s="15" t="str">
        <f t="shared" si="4"/>
        <v/>
      </c>
      <c r="L48" s="15">
        <f t="shared" si="2"/>
        <v>1</v>
      </c>
      <c r="M48" s="15">
        <f t="shared" si="5"/>
        <v>2150.7600000000002</v>
      </c>
    </row>
    <row r="49" spans="1:13" x14ac:dyDescent="0.25">
      <c r="A49" s="84"/>
      <c r="B49" s="85" t="s">
        <v>334</v>
      </c>
      <c r="C49" s="86" t="s">
        <v>335</v>
      </c>
      <c r="D49" s="87"/>
      <c r="E49" s="88"/>
      <c r="F49" s="87"/>
      <c r="G49" s="89" t="str">
        <f t="shared" ref="G49" si="6">IFERROR(IF(D49*F49&lt;&gt;0,ROUND(ROUND(D49,4)*ROUND(F49,4),2),""),"")</f>
        <v/>
      </c>
      <c r="H49" s="90"/>
      <c r="I49" s="91" t="str">
        <f t="shared" ref="I49" si="7">IFERROR(IF($H49*$F49&gt;0,ROUND(ROUND($F49,4)*ROUND(H49,4),2),""),"")</f>
        <v/>
      </c>
      <c r="J49" s="92"/>
      <c r="K49" s="93" t="str">
        <f t="shared" ref="K49" si="8">IFERROR(IF($J49*$F49&gt;0,ROUND(ROUND($F49,4)*ROUND(J49,4),2),""),"")</f>
        <v/>
      </c>
      <c r="L49" s="93">
        <f t="shared" ref="L49" si="9">D49+H49-J49</f>
        <v>0</v>
      </c>
      <c r="M49" s="93">
        <f t="shared" ref="M49" si="10">ROUND(ROUND($F49,4)*ROUND(L49,4),2)</f>
        <v>0</v>
      </c>
    </row>
    <row r="50" spans="1:13" ht="45" x14ac:dyDescent="0.25">
      <c r="A50" s="61"/>
      <c r="B50" s="83" t="s">
        <v>341</v>
      </c>
      <c r="C50" s="80" t="s">
        <v>336</v>
      </c>
      <c r="D50" s="79">
        <v>0</v>
      </c>
      <c r="E50" s="82" t="s">
        <v>249</v>
      </c>
      <c r="F50" s="78">
        <v>122.36000000000001</v>
      </c>
      <c r="G50" s="58" t="str">
        <f t="shared" si="0"/>
        <v/>
      </c>
      <c r="H50" s="59">
        <v>351.36</v>
      </c>
      <c r="I50" s="24">
        <f t="shared" si="1"/>
        <v>42992.41</v>
      </c>
      <c r="J50" s="70"/>
      <c r="K50" s="15" t="str">
        <f t="shared" si="4"/>
        <v/>
      </c>
      <c r="L50" s="15">
        <f t="shared" si="2"/>
        <v>351.36</v>
      </c>
      <c r="M50" s="15">
        <f t="shared" si="5"/>
        <v>42992.41</v>
      </c>
    </row>
    <row r="51" spans="1:13" ht="60" x14ac:dyDescent="0.25">
      <c r="A51" s="61"/>
      <c r="B51" s="83" t="s">
        <v>342</v>
      </c>
      <c r="C51" s="80" t="s">
        <v>337</v>
      </c>
      <c r="D51" s="79">
        <v>0</v>
      </c>
      <c r="E51" s="82" t="s">
        <v>301</v>
      </c>
      <c r="F51" s="78">
        <v>39.450000000000003</v>
      </c>
      <c r="G51" s="58" t="str">
        <f t="shared" si="0"/>
        <v/>
      </c>
      <c r="H51" s="59">
        <v>34</v>
      </c>
      <c r="I51" s="24">
        <f t="shared" si="1"/>
        <v>1341.3</v>
      </c>
      <c r="J51" s="70"/>
      <c r="K51" s="15" t="str">
        <f t="shared" si="4"/>
        <v/>
      </c>
      <c r="L51" s="15">
        <f t="shared" si="2"/>
        <v>34</v>
      </c>
      <c r="M51" s="15">
        <f t="shared" si="5"/>
        <v>1341.3</v>
      </c>
    </row>
    <row r="52" spans="1:13" ht="60" x14ac:dyDescent="0.25">
      <c r="A52" s="61"/>
      <c r="B52" s="83" t="s">
        <v>343</v>
      </c>
      <c r="C52" s="80" t="s">
        <v>338</v>
      </c>
      <c r="D52" s="79">
        <v>0</v>
      </c>
      <c r="E52" s="82" t="s">
        <v>301</v>
      </c>
      <c r="F52" s="78">
        <v>74.25</v>
      </c>
      <c r="G52" s="58" t="str">
        <f t="shared" si="0"/>
        <v/>
      </c>
      <c r="H52" s="59">
        <v>6</v>
      </c>
      <c r="I52" s="24">
        <f t="shared" si="1"/>
        <v>445.5</v>
      </c>
      <c r="J52" s="70"/>
      <c r="K52" s="15" t="str">
        <f t="shared" si="4"/>
        <v/>
      </c>
      <c r="L52" s="15">
        <f t="shared" si="2"/>
        <v>6</v>
      </c>
      <c r="M52" s="15">
        <f t="shared" si="5"/>
        <v>445.5</v>
      </c>
    </row>
    <row r="53" spans="1:13" ht="45" x14ac:dyDescent="0.25">
      <c r="A53" s="61"/>
      <c r="B53" s="83" t="s">
        <v>344</v>
      </c>
      <c r="C53" s="80" t="s">
        <v>339</v>
      </c>
      <c r="D53" s="79">
        <v>0</v>
      </c>
      <c r="E53" s="82" t="s">
        <v>247</v>
      </c>
      <c r="F53" s="78">
        <v>83.67</v>
      </c>
      <c r="G53" s="58" t="str">
        <f t="shared" si="0"/>
        <v/>
      </c>
      <c r="H53" s="59">
        <v>34.799999999999997</v>
      </c>
      <c r="I53" s="24">
        <f t="shared" si="1"/>
        <v>2911.72</v>
      </c>
      <c r="J53" s="70"/>
      <c r="K53" s="15" t="str">
        <f t="shared" si="4"/>
        <v/>
      </c>
      <c r="L53" s="15">
        <f t="shared" si="2"/>
        <v>34.799999999999997</v>
      </c>
      <c r="M53" s="15">
        <f t="shared" si="5"/>
        <v>2911.72</v>
      </c>
    </row>
    <row r="54" spans="1:13" ht="30" x14ac:dyDescent="0.25">
      <c r="A54" s="61"/>
      <c r="B54" s="83" t="s">
        <v>345</v>
      </c>
      <c r="C54" s="80" t="s">
        <v>340</v>
      </c>
      <c r="D54" s="79">
        <v>0</v>
      </c>
      <c r="E54" s="82" t="s">
        <v>247</v>
      </c>
      <c r="F54" s="78">
        <v>165.73</v>
      </c>
      <c r="G54" s="58" t="str">
        <f t="shared" si="0"/>
        <v/>
      </c>
      <c r="H54" s="59">
        <v>3</v>
      </c>
      <c r="I54" s="24">
        <f t="shared" si="1"/>
        <v>497.19</v>
      </c>
      <c r="J54" s="70"/>
      <c r="K54" s="15" t="str">
        <f t="shared" si="4"/>
        <v/>
      </c>
      <c r="L54" s="15">
        <f t="shared" si="2"/>
        <v>3</v>
      </c>
      <c r="M54" s="15">
        <f t="shared" si="5"/>
        <v>497.19</v>
      </c>
    </row>
    <row r="55" spans="1:13" x14ac:dyDescent="0.25">
      <c r="A55" s="61"/>
      <c r="B55" s="26"/>
      <c r="C55" s="60"/>
      <c r="D55" s="27"/>
      <c r="E55" s="26"/>
      <c r="F55" s="27"/>
      <c r="G55" s="58" t="str">
        <f t="shared" si="0"/>
        <v/>
      </c>
      <c r="H55" s="59"/>
      <c r="I55" s="24" t="str">
        <f t="shared" si="1"/>
        <v/>
      </c>
      <c r="J55" s="70"/>
      <c r="K55" s="15" t="str">
        <f t="shared" si="4"/>
        <v/>
      </c>
      <c r="L55" s="15">
        <f t="shared" si="2"/>
        <v>0</v>
      </c>
      <c r="M55" s="15">
        <f t="shared" si="5"/>
        <v>0</v>
      </c>
    </row>
    <row r="56" spans="1:13" x14ac:dyDescent="0.25">
      <c r="A56" s="61"/>
      <c r="B56" s="26"/>
      <c r="C56" s="60"/>
      <c r="D56" s="27"/>
      <c r="E56" s="26"/>
      <c r="F56" s="27"/>
      <c r="G56" s="58" t="str">
        <f t="shared" si="0"/>
        <v/>
      </c>
      <c r="H56" s="59"/>
      <c r="I56" s="24" t="str">
        <f t="shared" si="1"/>
        <v/>
      </c>
      <c r="J56" s="70"/>
      <c r="K56" s="15" t="str">
        <f t="shared" si="4"/>
        <v/>
      </c>
      <c r="L56" s="15">
        <f t="shared" si="2"/>
        <v>0</v>
      </c>
      <c r="M56" s="15">
        <f t="shared" si="5"/>
        <v>0</v>
      </c>
    </row>
    <row r="57" spans="1:13" x14ac:dyDescent="0.25">
      <c r="A57" s="61"/>
      <c r="B57" s="26"/>
      <c r="C57" s="60"/>
      <c r="D57" s="27"/>
      <c r="E57" s="26"/>
      <c r="F57" s="27"/>
      <c r="G57" s="58" t="str">
        <f t="shared" si="0"/>
        <v/>
      </c>
      <c r="H57" s="59"/>
      <c r="I57" s="24" t="str">
        <f t="shared" si="1"/>
        <v/>
      </c>
      <c r="J57" s="70"/>
      <c r="K57" s="15" t="str">
        <f t="shared" si="4"/>
        <v/>
      </c>
      <c r="L57" s="15">
        <f t="shared" si="2"/>
        <v>0</v>
      </c>
      <c r="M57" s="15">
        <f t="shared" si="5"/>
        <v>0</v>
      </c>
    </row>
    <row r="58" spans="1:13" x14ac:dyDescent="0.25">
      <c r="A58" s="61"/>
      <c r="B58" s="26"/>
      <c r="C58" s="60"/>
      <c r="D58" s="27"/>
      <c r="E58" s="26"/>
      <c r="F58" s="27"/>
      <c r="G58" s="58" t="str">
        <f t="shared" ref="G58" si="11">IFERROR(IF(D58*F58&lt;&gt;0,ROUND(ROUND(D58,4)*ROUND(F58,4),2),""),"")</f>
        <v/>
      </c>
      <c r="H58" s="59"/>
      <c r="I58" s="24" t="str">
        <f t="shared" ref="I58" si="12">IFERROR(IF($H58*$F58&gt;0,ROUND(ROUND($F58,4)*ROUND(H58,4),2),""),"")</f>
        <v/>
      </c>
      <c r="J58" s="70"/>
      <c r="K58" s="15" t="str">
        <f t="shared" ref="K58" si="13">IFERROR(IF($J58*$F58&gt;0,ROUND(ROUND($F58,4)*ROUND(J58,4),2),""),"")</f>
        <v/>
      </c>
      <c r="L58" s="15">
        <f t="shared" ref="L58" si="14">D58+H58-J58</f>
        <v>0</v>
      </c>
      <c r="M58" s="15">
        <f t="shared" ref="M58" si="15">ROUND(ROUND($F58,4)*ROUND(L58,4),2)</f>
        <v>0</v>
      </c>
    </row>
    <row r="59" spans="1:13" x14ac:dyDescent="0.25">
      <c r="A59" s="61"/>
      <c r="B59" s="26"/>
      <c r="C59" s="60"/>
      <c r="D59" s="27"/>
      <c r="E59" s="26"/>
      <c r="F59" s="27"/>
      <c r="G59" s="58" t="str">
        <f t="shared" si="0"/>
        <v/>
      </c>
      <c r="H59" s="59"/>
      <c r="I59" s="24" t="str">
        <f t="shared" si="1"/>
        <v/>
      </c>
      <c r="J59" s="70"/>
      <c r="K59" s="15" t="str">
        <f t="shared" si="4"/>
        <v/>
      </c>
      <c r="L59" s="15">
        <f t="shared" si="2"/>
        <v>0</v>
      </c>
      <c r="M59" s="15">
        <f t="shared" si="5"/>
        <v>0</v>
      </c>
    </row>
    <row r="60" spans="1:13" x14ac:dyDescent="0.25">
      <c r="A60" s="61"/>
      <c r="B60" s="26"/>
      <c r="C60" s="60"/>
      <c r="D60" s="27"/>
      <c r="E60" s="26"/>
      <c r="F60" s="27"/>
      <c r="G60" s="58" t="str">
        <f t="shared" si="0"/>
        <v/>
      </c>
      <c r="H60" s="59"/>
      <c r="I60" s="24" t="str">
        <f t="shared" si="1"/>
        <v/>
      </c>
      <c r="J60" s="70"/>
      <c r="K60" s="15" t="str">
        <f t="shared" si="4"/>
        <v/>
      </c>
      <c r="L60" s="15">
        <f t="shared" si="2"/>
        <v>0</v>
      </c>
      <c r="M60" s="15">
        <f t="shared" si="5"/>
        <v>0</v>
      </c>
    </row>
    <row r="61" spans="1:13" x14ac:dyDescent="0.25">
      <c r="A61" s="61"/>
      <c r="B61" s="26"/>
      <c r="C61" s="60"/>
      <c r="D61" s="27"/>
      <c r="E61" s="26"/>
      <c r="F61" s="27"/>
      <c r="G61" s="58" t="str">
        <f t="shared" si="0"/>
        <v/>
      </c>
      <c r="H61" s="59"/>
      <c r="I61" s="24" t="str">
        <f t="shared" si="1"/>
        <v/>
      </c>
      <c r="J61" s="69"/>
      <c r="K61" s="15" t="str">
        <f t="shared" si="4"/>
        <v/>
      </c>
      <c r="L61" s="15">
        <f t="shared" si="2"/>
        <v>0</v>
      </c>
      <c r="M61" s="15">
        <f t="shared" si="5"/>
        <v>0</v>
      </c>
    </row>
    <row r="62" spans="1:13" x14ac:dyDescent="0.25">
      <c r="A62" s="61"/>
      <c r="B62" s="26"/>
      <c r="C62" s="60"/>
      <c r="D62" s="27"/>
      <c r="E62" s="26"/>
      <c r="F62" s="27"/>
      <c r="G62" s="58" t="str">
        <f t="shared" ref="G62:G125" si="16">IFERROR(IF(D62*F62&lt;&gt;0,ROUND(ROUND(D62,4)*ROUND(F62,4),2),""),"")</f>
        <v/>
      </c>
      <c r="H62" s="59"/>
      <c r="I62" s="24" t="str">
        <f t="shared" ref="I62:I125" si="17">IFERROR(IF($H62*$F62&gt;0,ROUND(ROUND($F62,4)*ROUND(H62,4),2),""),"")</f>
        <v/>
      </c>
      <c r="J62" s="70"/>
      <c r="K62" s="15" t="str">
        <f t="shared" si="4"/>
        <v/>
      </c>
      <c r="L62" s="15">
        <f t="shared" si="2"/>
        <v>0</v>
      </c>
      <c r="M62" s="15">
        <f t="shared" si="5"/>
        <v>0</v>
      </c>
    </row>
    <row r="63" spans="1:13" x14ac:dyDescent="0.25">
      <c r="A63" s="61"/>
      <c r="B63" s="56"/>
      <c r="C63" s="57"/>
      <c r="D63" s="25"/>
      <c r="E63" s="26"/>
      <c r="F63" s="27"/>
      <c r="G63" s="58" t="str">
        <f t="shared" si="16"/>
        <v/>
      </c>
      <c r="H63" s="59"/>
      <c r="I63" s="24" t="str">
        <f t="shared" si="17"/>
        <v/>
      </c>
      <c r="J63" s="69"/>
      <c r="K63" s="15" t="str">
        <f t="shared" si="4"/>
        <v/>
      </c>
      <c r="L63" s="15">
        <f t="shared" si="2"/>
        <v>0</v>
      </c>
      <c r="M63" s="15">
        <f t="shared" si="5"/>
        <v>0</v>
      </c>
    </row>
    <row r="64" spans="1:13" x14ac:dyDescent="0.25">
      <c r="A64" s="61"/>
      <c r="B64" s="26"/>
      <c r="C64" s="60"/>
      <c r="D64" s="27"/>
      <c r="E64" s="26"/>
      <c r="F64" s="27"/>
      <c r="G64" s="58" t="str">
        <f t="shared" si="16"/>
        <v/>
      </c>
      <c r="H64" s="59"/>
      <c r="I64" s="24" t="str">
        <f t="shared" si="17"/>
        <v/>
      </c>
      <c r="J64" s="70"/>
      <c r="K64" s="15" t="str">
        <f t="shared" si="4"/>
        <v/>
      </c>
      <c r="L64" s="15">
        <f t="shared" si="2"/>
        <v>0</v>
      </c>
      <c r="M64" s="15">
        <f t="shared" si="5"/>
        <v>0</v>
      </c>
    </row>
    <row r="65" spans="1:13" x14ac:dyDescent="0.25">
      <c r="A65" s="61"/>
      <c r="B65" s="26"/>
      <c r="C65" s="60"/>
      <c r="D65" s="27"/>
      <c r="E65" s="26"/>
      <c r="F65" s="27"/>
      <c r="G65" s="58" t="str">
        <f t="shared" si="16"/>
        <v/>
      </c>
      <c r="H65" s="59"/>
      <c r="I65" s="24" t="str">
        <f t="shared" si="17"/>
        <v/>
      </c>
      <c r="J65" s="69"/>
      <c r="K65" s="15" t="str">
        <f t="shared" si="4"/>
        <v/>
      </c>
      <c r="L65" s="15">
        <f t="shared" si="2"/>
        <v>0</v>
      </c>
      <c r="M65" s="15">
        <f t="shared" si="5"/>
        <v>0</v>
      </c>
    </row>
    <row r="66" spans="1:13" x14ac:dyDescent="0.25">
      <c r="A66" s="61"/>
      <c r="B66" s="56"/>
      <c r="C66" s="57"/>
      <c r="D66" s="25"/>
      <c r="E66" s="26"/>
      <c r="F66" s="27"/>
      <c r="G66" s="58" t="str">
        <f t="shared" si="16"/>
        <v/>
      </c>
      <c r="H66" s="59"/>
      <c r="I66" s="24" t="str">
        <f t="shared" si="17"/>
        <v/>
      </c>
      <c r="J66" s="70"/>
      <c r="K66" s="15" t="str">
        <f t="shared" si="4"/>
        <v/>
      </c>
      <c r="L66" s="15">
        <f t="shared" si="2"/>
        <v>0</v>
      </c>
      <c r="M66" s="15">
        <f t="shared" si="5"/>
        <v>0</v>
      </c>
    </row>
    <row r="67" spans="1:13" x14ac:dyDescent="0.25">
      <c r="A67" s="61"/>
      <c r="B67" s="26"/>
      <c r="C67" s="60"/>
      <c r="D67" s="27"/>
      <c r="E67" s="26"/>
      <c r="F67" s="27"/>
      <c r="G67" s="58" t="str">
        <f t="shared" si="16"/>
        <v/>
      </c>
      <c r="H67" s="59"/>
      <c r="I67" s="24" t="str">
        <f t="shared" si="17"/>
        <v/>
      </c>
      <c r="J67" s="69"/>
      <c r="K67" s="15" t="str">
        <f t="shared" si="4"/>
        <v/>
      </c>
      <c r="L67" s="15">
        <f t="shared" si="2"/>
        <v>0</v>
      </c>
      <c r="M67" s="15">
        <f t="shared" si="5"/>
        <v>0</v>
      </c>
    </row>
    <row r="68" spans="1:13" x14ac:dyDescent="0.25">
      <c r="A68" s="61"/>
      <c r="B68" s="26"/>
      <c r="C68" s="60"/>
      <c r="D68" s="27"/>
      <c r="E68" s="26"/>
      <c r="F68" s="27"/>
      <c r="G68" s="58" t="str">
        <f t="shared" si="16"/>
        <v/>
      </c>
      <c r="H68" s="59"/>
      <c r="I68" s="24" t="str">
        <f t="shared" si="17"/>
        <v/>
      </c>
      <c r="J68" s="70"/>
      <c r="K68" s="15" t="str">
        <f t="shared" si="4"/>
        <v/>
      </c>
      <c r="L68" s="15">
        <f t="shared" si="2"/>
        <v>0</v>
      </c>
      <c r="M68" s="15">
        <f t="shared" si="5"/>
        <v>0</v>
      </c>
    </row>
    <row r="69" spans="1:13" x14ac:dyDescent="0.25">
      <c r="A69" s="61"/>
      <c r="B69" s="26"/>
      <c r="C69" s="60"/>
      <c r="D69" s="27"/>
      <c r="E69" s="26"/>
      <c r="F69" s="27"/>
      <c r="G69" s="58" t="str">
        <f t="shared" si="16"/>
        <v/>
      </c>
      <c r="H69" s="59"/>
      <c r="I69" s="24" t="str">
        <f t="shared" si="17"/>
        <v/>
      </c>
      <c r="J69" s="69"/>
      <c r="K69" s="15" t="str">
        <f t="shared" si="4"/>
        <v/>
      </c>
      <c r="L69" s="15">
        <f t="shared" si="2"/>
        <v>0</v>
      </c>
      <c r="M69" s="15">
        <f t="shared" si="5"/>
        <v>0</v>
      </c>
    </row>
    <row r="70" spans="1:13" x14ac:dyDescent="0.25">
      <c r="A70" s="61"/>
      <c r="B70" s="26"/>
      <c r="C70" s="60"/>
      <c r="D70" s="27"/>
      <c r="E70" s="26"/>
      <c r="F70" s="27"/>
      <c r="G70" s="58" t="str">
        <f t="shared" si="16"/>
        <v/>
      </c>
      <c r="H70" s="59"/>
      <c r="I70" s="24" t="str">
        <f t="shared" si="17"/>
        <v/>
      </c>
      <c r="J70" s="70"/>
      <c r="K70" s="15" t="str">
        <f t="shared" si="4"/>
        <v/>
      </c>
      <c r="L70" s="15">
        <f t="shared" si="2"/>
        <v>0</v>
      </c>
      <c r="M70" s="15">
        <f t="shared" si="5"/>
        <v>0</v>
      </c>
    </row>
    <row r="71" spans="1:13" x14ac:dyDescent="0.25">
      <c r="A71" s="61"/>
      <c r="B71" s="26"/>
      <c r="C71" s="60"/>
      <c r="D71" s="27"/>
      <c r="E71" s="26"/>
      <c r="F71" s="27"/>
      <c r="G71" s="58" t="str">
        <f t="shared" si="16"/>
        <v/>
      </c>
      <c r="H71" s="59"/>
      <c r="I71" s="24" t="str">
        <f t="shared" si="17"/>
        <v/>
      </c>
      <c r="J71" s="69"/>
      <c r="K71" s="15" t="str">
        <f t="shared" si="4"/>
        <v/>
      </c>
      <c r="L71" s="15">
        <f t="shared" si="2"/>
        <v>0</v>
      </c>
      <c r="M71" s="15">
        <f t="shared" si="5"/>
        <v>0</v>
      </c>
    </row>
    <row r="72" spans="1:13" x14ac:dyDescent="0.25">
      <c r="A72" s="61"/>
      <c r="B72" s="26"/>
      <c r="C72" s="60"/>
      <c r="D72" s="27"/>
      <c r="E72" s="26"/>
      <c r="F72" s="27"/>
      <c r="G72" s="58" t="str">
        <f t="shared" si="16"/>
        <v/>
      </c>
      <c r="H72" s="59"/>
      <c r="I72" s="24" t="str">
        <f t="shared" si="17"/>
        <v/>
      </c>
      <c r="J72" s="70"/>
      <c r="K72" s="15" t="str">
        <f t="shared" si="4"/>
        <v/>
      </c>
      <c r="L72" s="15">
        <f t="shared" si="2"/>
        <v>0</v>
      </c>
      <c r="M72" s="15">
        <f t="shared" si="5"/>
        <v>0</v>
      </c>
    </row>
    <row r="73" spans="1:13" x14ac:dyDescent="0.25">
      <c r="A73" s="61"/>
      <c r="B73" s="26"/>
      <c r="C73" s="60"/>
      <c r="D73" s="27"/>
      <c r="E73" s="26"/>
      <c r="F73" s="27"/>
      <c r="G73" s="58" t="str">
        <f t="shared" si="16"/>
        <v/>
      </c>
      <c r="H73" s="59"/>
      <c r="I73" s="24" t="str">
        <f t="shared" si="17"/>
        <v/>
      </c>
      <c r="J73" s="69"/>
      <c r="K73" s="15" t="str">
        <f t="shared" si="4"/>
        <v/>
      </c>
      <c r="L73" s="15">
        <f t="shared" si="2"/>
        <v>0</v>
      </c>
      <c r="M73" s="15">
        <f t="shared" si="5"/>
        <v>0</v>
      </c>
    </row>
    <row r="74" spans="1:13" x14ac:dyDescent="0.25">
      <c r="A74" s="61"/>
      <c r="B74" s="26"/>
      <c r="C74" s="60"/>
      <c r="D74" s="27"/>
      <c r="E74" s="26"/>
      <c r="F74" s="27"/>
      <c r="G74" s="58" t="str">
        <f t="shared" si="16"/>
        <v/>
      </c>
      <c r="H74" s="59"/>
      <c r="I74" s="24" t="str">
        <f t="shared" si="17"/>
        <v/>
      </c>
      <c r="J74" s="70"/>
      <c r="K74" s="15" t="str">
        <f t="shared" si="4"/>
        <v/>
      </c>
      <c r="L74" s="15">
        <f t="shared" si="2"/>
        <v>0</v>
      </c>
      <c r="M74" s="15">
        <f t="shared" si="5"/>
        <v>0</v>
      </c>
    </row>
    <row r="75" spans="1:13" x14ac:dyDescent="0.25">
      <c r="A75" s="61"/>
      <c r="B75" s="56"/>
      <c r="C75" s="57"/>
      <c r="D75" s="25"/>
      <c r="E75" s="26"/>
      <c r="F75" s="27"/>
      <c r="G75" s="58" t="str">
        <f t="shared" si="16"/>
        <v/>
      </c>
      <c r="H75" s="59"/>
      <c r="I75" s="24" t="str">
        <f t="shared" si="17"/>
        <v/>
      </c>
      <c r="J75" s="69"/>
      <c r="K75" s="15" t="str">
        <f t="shared" si="4"/>
        <v/>
      </c>
      <c r="L75" s="15">
        <f t="shared" si="2"/>
        <v>0</v>
      </c>
      <c r="M75" s="15">
        <f t="shared" si="5"/>
        <v>0</v>
      </c>
    </row>
    <row r="76" spans="1:13" x14ac:dyDescent="0.25">
      <c r="A76" s="61"/>
      <c r="B76" s="26"/>
      <c r="C76" s="60"/>
      <c r="D76" s="27"/>
      <c r="E76" s="26"/>
      <c r="F76" s="27"/>
      <c r="G76" s="58" t="str">
        <f t="shared" si="16"/>
        <v/>
      </c>
      <c r="H76" s="59"/>
      <c r="I76" s="24" t="str">
        <f t="shared" si="17"/>
        <v/>
      </c>
      <c r="J76" s="70"/>
      <c r="K76" s="15" t="str">
        <f t="shared" si="4"/>
        <v/>
      </c>
      <c r="L76" s="15">
        <f t="shared" si="2"/>
        <v>0</v>
      </c>
      <c r="M76" s="15">
        <f t="shared" si="5"/>
        <v>0</v>
      </c>
    </row>
    <row r="77" spans="1:13" x14ac:dyDescent="0.25">
      <c r="A77" s="61"/>
      <c r="B77" s="26"/>
      <c r="C77" s="60"/>
      <c r="D77" s="27"/>
      <c r="E77" s="26"/>
      <c r="F77" s="27"/>
      <c r="G77" s="58" t="str">
        <f t="shared" si="16"/>
        <v/>
      </c>
      <c r="H77" s="59"/>
      <c r="I77" s="24" t="str">
        <f t="shared" si="17"/>
        <v/>
      </c>
      <c r="J77" s="69"/>
      <c r="K77" s="15" t="str">
        <f t="shared" si="4"/>
        <v/>
      </c>
      <c r="L77" s="15">
        <f t="shared" si="2"/>
        <v>0</v>
      </c>
      <c r="M77" s="15">
        <f t="shared" si="5"/>
        <v>0</v>
      </c>
    </row>
    <row r="78" spans="1:13" x14ac:dyDescent="0.25">
      <c r="A78" s="61"/>
      <c r="B78" s="26"/>
      <c r="C78" s="60"/>
      <c r="D78" s="27"/>
      <c r="E78" s="26"/>
      <c r="F78" s="27"/>
      <c r="G78" s="58" t="str">
        <f t="shared" si="16"/>
        <v/>
      </c>
      <c r="H78" s="59"/>
      <c r="I78" s="24" t="str">
        <f t="shared" si="17"/>
        <v/>
      </c>
      <c r="J78" s="70"/>
      <c r="K78" s="15" t="str">
        <f t="shared" si="4"/>
        <v/>
      </c>
      <c r="L78" s="15">
        <f t="shared" ref="L78:L141" si="18">D78+H78-J78</f>
        <v>0</v>
      </c>
      <c r="M78" s="15">
        <f t="shared" si="5"/>
        <v>0</v>
      </c>
    </row>
    <row r="79" spans="1:13" x14ac:dyDescent="0.25">
      <c r="A79" s="61"/>
      <c r="B79" s="26"/>
      <c r="C79" s="60"/>
      <c r="D79" s="27"/>
      <c r="E79" s="26"/>
      <c r="F79" s="27"/>
      <c r="G79" s="58" t="str">
        <f t="shared" si="16"/>
        <v/>
      </c>
      <c r="H79" s="59"/>
      <c r="I79" s="24" t="str">
        <f t="shared" si="17"/>
        <v/>
      </c>
      <c r="J79" s="69"/>
      <c r="K79" s="15" t="str">
        <f t="shared" si="4"/>
        <v/>
      </c>
      <c r="L79" s="15">
        <f t="shared" si="18"/>
        <v>0</v>
      </c>
      <c r="M79" s="15">
        <f t="shared" si="5"/>
        <v>0</v>
      </c>
    </row>
    <row r="80" spans="1:13" x14ac:dyDescent="0.25">
      <c r="A80" s="61"/>
      <c r="B80" s="26"/>
      <c r="C80" s="60"/>
      <c r="D80" s="27"/>
      <c r="E80" s="26"/>
      <c r="F80" s="27"/>
      <c r="G80" s="58" t="str">
        <f t="shared" si="16"/>
        <v/>
      </c>
      <c r="H80" s="59"/>
      <c r="I80" s="24" t="str">
        <f t="shared" si="17"/>
        <v/>
      </c>
      <c r="J80" s="70"/>
      <c r="K80" s="15" t="str">
        <f t="shared" ref="K80:K143" si="19">IFERROR(IF($J80*$F80&gt;0,ROUND(ROUND($F80,4)*ROUND(J80,4),2),""),"")</f>
        <v/>
      </c>
      <c r="L80" s="15">
        <f t="shared" si="18"/>
        <v>0</v>
      </c>
      <c r="M80" s="15">
        <f t="shared" si="5"/>
        <v>0</v>
      </c>
    </row>
    <row r="81" spans="1:13" x14ac:dyDescent="0.25">
      <c r="A81" s="61"/>
      <c r="B81" s="26"/>
      <c r="C81" s="60"/>
      <c r="D81" s="27"/>
      <c r="E81" s="26"/>
      <c r="F81" s="27"/>
      <c r="G81" s="58" t="str">
        <f t="shared" si="16"/>
        <v/>
      </c>
      <c r="H81" s="59"/>
      <c r="I81" s="24" t="str">
        <f t="shared" si="17"/>
        <v/>
      </c>
      <c r="J81" s="69"/>
      <c r="K81" s="15" t="str">
        <f t="shared" si="19"/>
        <v/>
      </c>
      <c r="L81" s="15">
        <f t="shared" si="18"/>
        <v>0</v>
      </c>
      <c r="M81" s="15">
        <f t="shared" si="5"/>
        <v>0</v>
      </c>
    </row>
    <row r="82" spans="1:13" x14ac:dyDescent="0.25">
      <c r="A82" s="61"/>
      <c r="B82" s="56"/>
      <c r="C82" s="57"/>
      <c r="D82" s="25"/>
      <c r="E82" s="26"/>
      <c r="F82" s="27"/>
      <c r="G82" s="58" t="str">
        <f t="shared" si="16"/>
        <v/>
      </c>
      <c r="H82" s="59"/>
      <c r="I82" s="24" t="str">
        <f t="shared" si="17"/>
        <v/>
      </c>
      <c r="J82" s="70"/>
      <c r="K82" s="15" t="str">
        <f t="shared" si="19"/>
        <v/>
      </c>
      <c r="L82" s="15">
        <f t="shared" si="18"/>
        <v>0</v>
      </c>
      <c r="M82" s="15">
        <f t="shared" si="5"/>
        <v>0</v>
      </c>
    </row>
    <row r="83" spans="1:13" x14ac:dyDescent="0.25">
      <c r="A83" s="61"/>
      <c r="B83" s="26"/>
      <c r="C83" s="60"/>
      <c r="D83" s="27"/>
      <c r="E83" s="26"/>
      <c r="F83" s="27"/>
      <c r="G83" s="58" t="str">
        <f t="shared" si="16"/>
        <v/>
      </c>
      <c r="H83" s="59"/>
      <c r="I83" s="24" t="str">
        <f t="shared" si="17"/>
        <v/>
      </c>
      <c r="J83" s="69"/>
      <c r="K83" s="15" t="str">
        <f t="shared" si="19"/>
        <v/>
      </c>
      <c r="L83" s="15">
        <f t="shared" si="18"/>
        <v>0</v>
      </c>
      <c r="M83" s="15">
        <f t="shared" ref="M83:M146" si="20">ROUND(ROUND($F83,4)*ROUND(L83,4),2)</f>
        <v>0</v>
      </c>
    </row>
    <row r="84" spans="1:13" x14ac:dyDescent="0.25">
      <c r="A84" s="61"/>
      <c r="B84" s="26"/>
      <c r="C84" s="60"/>
      <c r="D84" s="27"/>
      <c r="E84" s="26"/>
      <c r="F84" s="27"/>
      <c r="G84" s="58" t="str">
        <f t="shared" si="16"/>
        <v/>
      </c>
      <c r="H84" s="59"/>
      <c r="I84" s="24" t="str">
        <f t="shared" si="17"/>
        <v/>
      </c>
      <c r="J84" s="70"/>
      <c r="K84" s="15" t="str">
        <f t="shared" si="19"/>
        <v/>
      </c>
      <c r="L84" s="15">
        <f t="shared" si="18"/>
        <v>0</v>
      </c>
      <c r="M84" s="15">
        <f t="shared" si="20"/>
        <v>0</v>
      </c>
    </row>
    <row r="85" spans="1:13" x14ac:dyDescent="0.25">
      <c r="A85" s="61"/>
      <c r="B85" s="26"/>
      <c r="C85" s="60"/>
      <c r="D85" s="27"/>
      <c r="E85" s="26"/>
      <c r="F85" s="27"/>
      <c r="G85" s="58" t="str">
        <f t="shared" si="16"/>
        <v/>
      </c>
      <c r="H85" s="59"/>
      <c r="I85" s="24" t="str">
        <f t="shared" si="17"/>
        <v/>
      </c>
      <c r="J85" s="69"/>
      <c r="K85" s="15" t="str">
        <f t="shared" si="19"/>
        <v/>
      </c>
      <c r="L85" s="15">
        <f t="shared" si="18"/>
        <v>0</v>
      </c>
      <c r="M85" s="15">
        <f t="shared" si="20"/>
        <v>0</v>
      </c>
    </row>
    <row r="86" spans="1:13" x14ac:dyDescent="0.25">
      <c r="A86" s="61"/>
      <c r="B86" s="26"/>
      <c r="C86" s="60"/>
      <c r="D86" s="27"/>
      <c r="E86" s="26"/>
      <c r="F86" s="27"/>
      <c r="G86" s="58" t="str">
        <f t="shared" si="16"/>
        <v/>
      </c>
      <c r="H86" s="59"/>
      <c r="I86" s="24" t="str">
        <f t="shared" si="17"/>
        <v/>
      </c>
      <c r="J86" s="70"/>
      <c r="K86" s="15" t="str">
        <f t="shared" si="19"/>
        <v/>
      </c>
      <c r="L86" s="15">
        <f t="shared" si="18"/>
        <v>0</v>
      </c>
      <c r="M86" s="15">
        <f t="shared" si="20"/>
        <v>0</v>
      </c>
    </row>
    <row r="87" spans="1:13" x14ac:dyDescent="0.25">
      <c r="A87" s="61"/>
      <c r="B87" s="26"/>
      <c r="C87" s="60"/>
      <c r="D87" s="27"/>
      <c r="E87" s="26"/>
      <c r="F87" s="27"/>
      <c r="G87" s="58" t="str">
        <f t="shared" si="16"/>
        <v/>
      </c>
      <c r="H87" s="59"/>
      <c r="I87" s="24" t="str">
        <f t="shared" si="17"/>
        <v/>
      </c>
      <c r="J87" s="69"/>
      <c r="K87" s="15" t="str">
        <f t="shared" si="19"/>
        <v/>
      </c>
      <c r="L87" s="15">
        <f t="shared" si="18"/>
        <v>0</v>
      </c>
      <c r="M87" s="15">
        <f t="shared" si="20"/>
        <v>0</v>
      </c>
    </row>
    <row r="88" spans="1:13" x14ac:dyDescent="0.25">
      <c r="A88" s="61"/>
      <c r="B88" s="56"/>
      <c r="C88" s="57"/>
      <c r="D88" s="25"/>
      <c r="E88" s="26"/>
      <c r="F88" s="27"/>
      <c r="G88" s="58" t="str">
        <f t="shared" si="16"/>
        <v/>
      </c>
      <c r="H88" s="59"/>
      <c r="I88" s="24" t="str">
        <f t="shared" si="17"/>
        <v/>
      </c>
      <c r="J88" s="70"/>
      <c r="K88" s="15" t="str">
        <f t="shared" si="19"/>
        <v/>
      </c>
      <c r="L88" s="15">
        <f t="shared" si="18"/>
        <v>0</v>
      </c>
      <c r="M88" s="15">
        <f t="shared" si="20"/>
        <v>0</v>
      </c>
    </row>
    <row r="89" spans="1:13" x14ac:dyDescent="0.25">
      <c r="A89" s="61"/>
      <c r="B89" s="26"/>
      <c r="C89" s="60"/>
      <c r="D89" s="27"/>
      <c r="E89" s="26"/>
      <c r="F89" s="27"/>
      <c r="G89" s="58" t="str">
        <f t="shared" si="16"/>
        <v/>
      </c>
      <c r="H89" s="59"/>
      <c r="I89" s="24" t="str">
        <f t="shared" si="17"/>
        <v/>
      </c>
      <c r="J89" s="69"/>
      <c r="K89" s="15" t="str">
        <f t="shared" si="19"/>
        <v/>
      </c>
      <c r="L89" s="15">
        <f t="shared" si="18"/>
        <v>0</v>
      </c>
      <c r="M89" s="15">
        <f t="shared" si="20"/>
        <v>0</v>
      </c>
    </row>
    <row r="90" spans="1:13" x14ac:dyDescent="0.25">
      <c r="A90" s="61"/>
      <c r="B90" s="26"/>
      <c r="C90" s="60"/>
      <c r="D90" s="27"/>
      <c r="E90" s="26"/>
      <c r="F90" s="27"/>
      <c r="G90" s="58" t="str">
        <f t="shared" si="16"/>
        <v/>
      </c>
      <c r="H90" s="59"/>
      <c r="I90" s="24" t="str">
        <f t="shared" si="17"/>
        <v/>
      </c>
      <c r="J90" s="70"/>
      <c r="K90" s="15" t="str">
        <f t="shared" si="19"/>
        <v/>
      </c>
      <c r="L90" s="15">
        <f t="shared" si="18"/>
        <v>0</v>
      </c>
      <c r="M90" s="15">
        <f t="shared" si="20"/>
        <v>0</v>
      </c>
    </row>
    <row r="91" spans="1:13" x14ac:dyDescent="0.25">
      <c r="A91" s="61"/>
      <c r="B91" s="26"/>
      <c r="C91" s="60"/>
      <c r="D91" s="27"/>
      <c r="E91" s="26"/>
      <c r="F91" s="27"/>
      <c r="G91" s="58" t="str">
        <f t="shared" si="16"/>
        <v/>
      </c>
      <c r="H91" s="59"/>
      <c r="I91" s="24" t="str">
        <f t="shared" si="17"/>
        <v/>
      </c>
      <c r="J91" s="69"/>
      <c r="K91" s="15" t="str">
        <f t="shared" si="19"/>
        <v/>
      </c>
      <c r="L91" s="15">
        <f t="shared" si="18"/>
        <v>0</v>
      </c>
      <c r="M91" s="15">
        <f t="shared" si="20"/>
        <v>0</v>
      </c>
    </row>
    <row r="92" spans="1:13" x14ac:dyDescent="0.25">
      <c r="A92" s="61"/>
      <c r="B92" s="26"/>
      <c r="C92" s="60"/>
      <c r="D92" s="27"/>
      <c r="E92" s="26"/>
      <c r="F92" s="27"/>
      <c r="G92" s="58" t="str">
        <f t="shared" si="16"/>
        <v/>
      </c>
      <c r="H92" s="59"/>
      <c r="I92" s="24" t="str">
        <f t="shared" si="17"/>
        <v/>
      </c>
      <c r="J92" s="70"/>
      <c r="K92" s="15" t="str">
        <f t="shared" si="19"/>
        <v/>
      </c>
      <c r="L92" s="15">
        <f t="shared" si="18"/>
        <v>0</v>
      </c>
      <c r="M92" s="15">
        <f t="shared" si="20"/>
        <v>0</v>
      </c>
    </row>
    <row r="93" spans="1:13" x14ac:dyDescent="0.25">
      <c r="A93" s="61"/>
      <c r="B93" s="56"/>
      <c r="C93" s="57"/>
      <c r="D93" s="25"/>
      <c r="E93" s="26"/>
      <c r="F93" s="27"/>
      <c r="G93" s="58" t="str">
        <f t="shared" si="16"/>
        <v/>
      </c>
      <c r="H93" s="59"/>
      <c r="I93" s="24" t="str">
        <f t="shared" si="17"/>
        <v/>
      </c>
      <c r="J93" s="69"/>
      <c r="K93" s="15" t="str">
        <f t="shared" si="19"/>
        <v/>
      </c>
      <c r="L93" s="15">
        <f t="shared" si="18"/>
        <v>0</v>
      </c>
      <c r="M93" s="15">
        <f t="shared" si="20"/>
        <v>0</v>
      </c>
    </row>
    <row r="94" spans="1:13" x14ac:dyDescent="0.25">
      <c r="A94" s="61"/>
      <c r="B94" s="26"/>
      <c r="C94" s="60"/>
      <c r="D94" s="27"/>
      <c r="E94" s="26"/>
      <c r="F94" s="27"/>
      <c r="G94" s="58" t="str">
        <f t="shared" si="16"/>
        <v/>
      </c>
      <c r="H94" s="59"/>
      <c r="I94" s="24" t="str">
        <f t="shared" si="17"/>
        <v/>
      </c>
      <c r="J94" s="70"/>
      <c r="K94" s="15" t="str">
        <f t="shared" si="19"/>
        <v/>
      </c>
      <c r="L94" s="15">
        <f t="shared" si="18"/>
        <v>0</v>
      </c>
      <c r="M94" s="15">
        <f t="shared" si="20"/>
        <v>0</v>
      </c>
    </row>
    <row r="95" spans="1:13" x14ac:dyDescent="0.25">
      <c r="A95" s="61"/>
      <c r="B95" s="26"/>
      <c r="C95" s="60"/>
      <c r="D95" s="27"/>
      <c r="E95" s="26"/>
      <c r="F95" s="27"/>
      <c r="G95" s="58" t="str">
        <f t="shared" si="16"/>
        <v/>
      </c>
      <c r="H95" s="59"/>
      <c r="I95" s="24" t="str">
        <f t="shared" si="17"/>
        <v/>
      </c>
      <c r="J95" s="69"/>
      <c r="K95" s="15" t="str">
        <f t="shared" si="19"/>
        <v/>
      </c>
      <c r="L95" s="15">
        <f t="shared" si="18"/>
        <v>0</v>
      </c>
      <c r="M95" s="15">
        <f t="shared" si="20"/>
        <v>0</v>
      </c>
    </row>
    <row r="96" spans="1:13" x14ac:dyDescent="0.25">
      <c r="A96" s="61"/>
      <c r="B96" s="26"/>
      <c r="C96" s="60"/>
      <c r="D96" s="27"/>
      <c r="E96" s="26"/>
      <c r="F96" s="27"/>
      <c r="G96" s="58" t="str">
        <f t="shared" si="16"/>
        <v/>
      </c>
      <c r="H96" s="59"/>
      <c r="I96" s="24" t="str">
        <f t="shared" si="17"/>
        <v/>
      </c>
      <c r="J96" s="70"/>
      <c r="K96" s="15" t="str">
        <f t="shared" si="19"/>
        <v/>
      </c>
      <c r="L96" s="15">
        <f t="shared" si="18"/>
        <v>0</v>
      </c>
      <c r="M96" s="15">
        <f t="shared" si="20"/>
        <v>0</v>
      </c>
    </row>
    <row r="97" spans="1:13" x14ac:dyDescent="0.25">
      <c r="A97" s="61"/>
      <c r="B97" s="26"/>
      <c r="C97" s="60"/>
      <c r="D97" s="27"/>
      <c r="E97" s="26"/>
      <c r="F97" s="27"/>
      <c r="G97" s="58" t="str">
        <f t="shared" si="16"/>
        <v/>
      </c>
      <c r="H97" s="59"/>
      <c r="I97" s="24" t="str">
        <f t="shared" si="17"/>
        <v/>
      </c>
      <c r="J97" s="69"/>
      <c r="K97" s="15" t="str">
        <f t="shared" si="19"/>
        <v/>
      </c>
      <c r="L97" s="15">
        <f t="shared" si="18"/>
        <v>0</v>
      </c>
      <c r="M97" s="15">
        <f t="shared" si="20"/>
        <v>0</v>
      </c>
    </row>
    <row r="98" spans="1:13" x14ac:dyDescent="0.25">
      <c r="A98" s="61"/>
      <c r="B98" s="26"/>
      <c r="C98" s="60"/>
      <c r="D98" s="27"/>
      <c r="E98" s="26"/>
      <c r="F98" s="27"/>
      <c r="G98" s="58" t="str">
        <f t="shared" si="16"/>
        <v/>
      </c>
      <c r="H98" s="59"/>
      <c r="I98" s="24" t="str">
        <f t="shared" si="17"/>
        <v/>
      </c>
      <c r="J98" s="70"/>
      <c r="K98" s="15" t="str">
        <f t="shared" si="19"/>
        <v/>
      </c>
      <c r="L98" s="15">
        <f t="shared" si="18"/>
        <v>0</v>
      </c>
      <c r="M98" s="15">
        <f t="shared" si="20"/>
        <v>0</v>
      </c>
    </row>
    <row r="99" spans="1:13" x14ac:dyDescent="0.25">
      <c r="A99" s="61"/>
      <c r="B99" s="26"/>
      <c r="C99" s="60"/>
      <c r="D99" s="27"/>
      <c r="E99" s="26"/>
      <c r="F99" s="27"/>
      <c r="G99" s="58" t="str">
        <f t="shared" si="16"/>
        <v/>
      </c>
      <c r="H99" s="59"/>
      <c r="I99" s="24" t="str">
        <f t="shared" si="17"/>
        <v/>
      </c>
      <c r="J99" s="69"/>
      <c r="K99" s="15" t="str">
        <f t="shared" si="19"/>
        <v/>
      </c>
      <c r="L99" s="15">
        <f t="shared" si="18"/>
        <v>0</v>
      </c>
      <c r="M99" s="15">
        <f t="shared" si="20"/>
        <v>0</v>
      </c>
    </row>
    <row r="100" spans="1:13" x14ac:dyDescent="0.25">
      <c r="A100" s="61"/>
      <c r="B100" s="26"/>
      <c r="C100" s="60"/>
      <c r="D100" s="27"/>
      <c r="E100" s="26"/>
      <c r="F100" s="27"/>
      <c r="G100" s="58" t="str">
        <f t="shared" si="16"/>
        <v/>
      </c>
      <c r="H100" s="59"/>
      <c r="I100" s="24" t="str">
        <f t="shared" si="17"/>
        <v/>
      </c>
      <c r="J100" s="70"/>
      <c r="K100" s="15" t="str">
        <f t="shared" si="19"/>
        <v/>
      </c>
      <c r="L100" s="15">
        <f t="shared" si="18"/>
        <v>0</v>
      </c>
      <c r="M100" s="15">
        <f t="shared" si="20"/>
        <v>0</v>
      </c>
    </row>
    <row r="101" spans="1:13" x14ac:dyDescent="0.25">
      <c r="A101" s="61"/>
      <c r="B101" s="26"/>
      <c r="C101" s="60"/>
      <c r="D101" s="27"/>
      <c r="E101" s="26"/>
      <c r="F101" s="27"/>
      <c r="G101" s="58" t="str">
        <f t="shared" si="16"/>
        <v/>
      </c>
      <c r="H101" s="59"/>
      <c r="I101" s="24" t="str">
        <f t="shared" si="17"/>
        <v/>
      </c>
      <c r="J101" s="69"/>
      <c r="K101" s="15" t="str">
        <f t="shared" si="19"/>
        <v/>
      </c>
      <c r="L101" s="15">
        <f t="shared" si="18"/>
        <v>0</v>
      </c>
      <c r="M101" s="15">
        <f t="shared" si="20"/>
        <v>0</v>
      </c>
    </row>
    <row r="102" spans="1:13" x14ac:dyDescent="0.25">
      <c r="A102" s="61"/>
      <c r="B102" s="26"/>
      <c r="C102" s="60"/>
      <c r="D102" s="27"/>
      <c r="E102" s="26"/>
      <c r="F102" s="27"/>
      <c r="G102" s="58" t="str">
        <f t="shared" si="16"/>
        <v/>
      </c>
      <c r="H102" s="59"/>
      <c r="I102" s="24" t="str">
        <f t="shared" si="17"/>
        <v/>
      </c>
      <c r="J102" s="70"/>
      <c r="K102" s="15" t="str">
        <f t="shared" si="19"/>
        <v/>
      </c>
      <c r="L102" s="15">
        <f t="shared" si="18"/>
        <v>0</v>
      </c>
      <c r="M102" s="15">
        <f t="shared" si="20"/>
        <v>0</v>
      </c>
    </row>
    <row r="103" spans="1:13" x14ac:dyDescent="0.25">
      <c r="A103" s="61"/>
      <c r="B103" s="26"/>
      <c r="C103" s="60"/>
      <c r="D103" s="27"/>
      <c r="E103" s="26"/>
      <c r="F103" s="27"/>
      <c r="G103" s="58" t="str">
        <f t="shared" si="16"/>
        <v/>
      </c>
      <c r="H103" s="59"/>
      <c r="I103" s="24" t="str">
        <f t="shared" si="17"/>
        <v/>
      </c>
      <c r="J103" s="69"/>
      <c r="K103" s="15" t="str">
        <f t="shared" si="19"/>
        <v/>
      </c>
      <c r="L103" s="15">
        <f t="shared" si="18"/>
        <v>0</v>
      </c>
      <c r="M103" s="15">
        <f t="shared" si="20"/>
        <v>0</v>
      </c>
    </row>
    <row r="104" spans="1:13" x14ac:dyDescent="0.25">
      <c r="A104" s="61"/>
      <c r="B104" s="26"/>
      <c r="C104" s="60"/>
      <c r="D104" s="27"/>
      <c r="E104" s="26"/>
      <c r="F104" s="27"/>
      <c r="G104" s="58" t="str">
        <f t="shared" si="16"/>
        <v/>
      </c>
      <c r="H104" s="59"/>
      <c r="I104" s="24" t="str">
        <f t="shared" si="17"/>
        <v/>
      </c>
      <c r="J104" s="70"/>
      <c r="K104" s="15" t="str">
        <f t="shared" si="19"/>
        <v/>
      </c>
      <c r="L104" s="15">
        <f t="shared" si="18"/>
        <v>0</v>
      </c>
      <c r="M104" s="15">
        <f t="shared" si="20"/>
        <v>0</v>
      </c>
    </row>
    <row r="105" spans="1:13" x14ac:dyDescent="0.25">
      <c r="A105" s="61"/>
      <c r="B105" s="26"/>
      <c r="C105" s="60"/>
      <c r="D105" s="27"/>
      <c r="E105" s="26"/>
      <c r="F105" s="27"/>
      <c r="G105" s="58" t="str">
        <f t="shared" si="16"/>
        <v/>
      </c>
      <c r="H105" s="59"/>
      <c r="I105" s="24" t="str">
        <f t="shared" si="17"/>
        <v/>
      </c>
      <c r="J105" s="69"/>
      <c r="K105" s="15" t="str">
        <f t="shared" si="19"/>
        <v/>
      </c>
      <c r="L105" s="15">
        <f t="shared" si="18"/>
        <v>0</v>
      </c>
      <c r="M105" s="15">
        <f t="shared" si="20"/>
        <v>0</v>
      </c>
    </row>
    <row r="106" spans="1:13" x14ac:dyDescent="0.25">
      <c r="A106" s="61"/>
      <c r="B106" s="26"/>
      <c r="C106" s="60"/>
      <c r="D106" s="27"/>
      <c r="E106" s="26"/>
      <c r="F106" s="27"/>
      <c r="G106" s="58" t="str">
        <f t="shared" si="16"/>
        <v/>
      </c>
      <c r="H106" s="59"/>
      <c r="I106" s="24" t="str">
        <f t="shared" si="17"/>
        <v/>
      </c>
      <c r="J106" s="70"/>
      <c r="K106" s="15" t="str">
        <f t="shared" si="19"/>
        <v/>
      </c>
      <c r="L106" s="15">
        <f t="shared" si="18"/>
        <v>0</v>
      </c>
      <c r="M106" s="15">
        <f t="shared" si="20"/>
        <v>0</v>
      </c>
    </row>
    <row r="107" spans="1:13" x14ac:dyDescent="0.25">
      <c r="A107" s="61"/>
      <c r="B107" s="26"/>
      <c r="C107" s="60"/>
      <c r="D107" s="27"/>
      <c r="E107" s="26"/>
      <c r="F107" s="27"/>
      <c r="G107" s="58" t="str">
        <f t="shared" si="16"/>
        <v/>
      </c>
      <c r="H107" s="59"/>
      <c r="I107" s="24" t="str">
        <f t="shared" si="17"/>
        <v/>
      </c>
      <c r="J107" s="69"/>
      <c r="K107" s="15" t="str">
        <f t="shared" si="19"/>
        <v/>
      </c>
      <c r="L107" s="15">
        <f t="shared" si="18"/>
        <v>0</v>
      </c>
      <c r="M107" s="15">
        <f t="shared" si="20"/>
        <v>0</v>
      </c>
    </row>
    <row r="108" spans="1:13" x14ac:dyDescent="0.25">
      <c r="A108" s="61"/>
      <c r="B108" s="26"/>
      <c r="C108" s="60"/>
      <c r="D108" s="27"/>
      <c r="E108" s="26"/>
      <c r="F108" s="27"/>
      <c r="G108" s="58" t="str">
        <f t="shared" si="16"/>
        <v/>
      </c>
      <c r="H108" s="59"/>
      <c r="I108" s="24" t="str">
        <f t="shared" si="17"/>
        <v/>
      </c>
      <c r="J108" s="70"/>
      <c r="K108" s="15" t="str">
        <f t="shared" si="19"/>
        <v/>
      </c>
      <c r="L108" s="15">
        <f t="shared" si="18"/>
        <v>0</v>
      </c>
      <c r="M108" s="15">
        <f t="shared" si="20"/>
        <v>0</v>
      </c>
    </row>
    <row r="109" spans="1:13" x14ac:dyDescent="0.25">
      <c r="A109" s="61"/>
      <c r="B109" s="26"/>
      <c r="C109" s="60"/>
      <c r="D109" s="27"/>
      <c r="E109" s="26"/>
      <c r="F109" s="27"/>
      <c r="G109" s="58" t="str">
        <f t="shared" si="16"/>
        <v/>
      </c>
      <c r="H109" s="59"/>
      <c r="I109" s="24" t="str">
        <f t="shared" si="17"/>
        <v/>
      </c>
      <c r="J109" s="69"/>
      <c r="K109" s="15" t="str">
        <f t="shared" si="19"/>
        <v/>
      </c>
      <c r="L109" s="15">
        <f t="shared" si="18"/>
        <v>0</v>
      </c>
      <c r="M109" s="15">
        <f t="shared" si="20"/>
        <v>0</v>
      </c>
    </row>
    <row r="110" spans="1:13" x14ac:dyDescent="0.25">
      <c r="A110" s="61"/>
      <c r="B110" s="26"/>
      <c r="C110" s="60"/>
      <c r="D110" s="27"/>
      <c r="E110" s="26"/>
      <c r="F110" s="27"/>
      <c r="G110" s="58" t="str">
        <f t="shared" si="16"/>
        <v/>
      </c>
      <c r="H110" s="59"/>
      <c r="I110" s="24" t="str">
        <f t="shared" si="17"/>
        <v/>
      </c>
      <c r="J110" s="70"/>
      <c r="K110" s="15" t="str">
        <f t="shared" si="19"/>
        <v/>
      </c>
      <c r="L110" s="15">
        <f t="shared" si="18"/>
        <v>0</v>
      </c>
      <c r="M110" s="15">
        <f t="shared" si="20"/>
        <v>0</v>
      </c>
    </row>
    <row r="111" spans="1:13" x14ac:dyDescent="0.25">
      <c r="A111" s="61"/>
      <c r="B111" s="26"/>
      <c r="C111" s="60"/>
      <c r="D111" s="27"/>
      <c r="E111" s="26"/>
      <c r="F111" s="27"/>
      <c r="G111" s="58" t="str">
        <f t="shared" si="16"/>
        <v/>
      </c>
      <c r="H111" s="59"/>
      <c r="I111" s="24" t="str">
        <f t="shared" si="17"/>
        <v/>
      </c>
      <c r="J111" s="69"/>
      <c r="K111" s="15" t="str">
        <f t="shared" si="19"/>
        <v/>
      </c>
      <c r="L111" s="15">
        <f t="shared" si="18"/>
        <v>0</v>
      </c>
      <c r="M111" s="15">
        <f t="shared" si="20"/>
        <v>0</v>
      </c>
    </row>
    <row r="112" spans="1:13" x14ac:dyDescent="0.25">
      <c r="A112" s="61"/>
      <c r="B112" s="26"/>
      <c r="C112" s="60"/>
      <c r="D112" s="27"/>
      <c r="E112" s="26"/>
      <c r="F112" s="27"/>
      <c r="G112" s="58" t="str">
        <f t="shared" si="16"/>
        <v/>
      </c>
      <c r="H112" s="59"/>
      <c r="I112" s="24" t="str">
        <f t="shared" si="17"/>
        <v/>
      </c>
      <c r="J112" s="70"/>
      <c r="K112" s="15" t="str">
        <f t="shared" si="19"/>
        <v/>
      </c>
      <c r="L112" s="15">
        <f t="shared" si="18"/>
        <v>0</v>
      </c>
      <c r="M112" s="15">
        <f t="shared" si="20"/>
        <v>0</v>
      </c>
    </row>
    <row r="113" spans="1:13" x14ac:dyDescent="0.25">
      <c r="A113" s="61"/>
      <c r="B113" s="26"/>
      <c r="C113" s="60"/>
      <c r="D113" s="27"/>
      <c r="E113" s="26"/>
      <c r="F113" s="27"/>
      <c r="G113" s="58" t="str">
        <f t="shared" si="16"/>
        <v/>
      </c>
      <c r="H113" s="59"/>
      <c r="I113" s="24" t="str">
        <f t="shared" si="17"/>
        <v/>
      </c>
      <c r="J113" s="69"/>
      <c r="K113" s="15" t="str">
        <f t="shared" si="19"/>
        <v/>
      </c>
      <c r="L113" s="15">
        <f t="shared" si="18"/>
        <v>0</v>
      </c>
      <c r="M113" s="15">
        <f t="shared" si="20"/>
        <v>0</v>
      </c>
    </row>
    <row r="114" spans="1:13" x14ac:dyDescent="0.25">
      <c r="A114" s="61"/>
      <c r="B114" s="26"/>
      <c r="C114" s="60"/>
      <c r="D114" s="27"/>
      <c r="E114" s="26"/>
      <c r="F114" s="27"/>
      <c r="G114" s="58" t="str">
        <f t="shared" si="16"/>
        <v/>
      </c>
      <c r="H114" s="59"/>
      <c r="I114" s="24" t="str">
        <f t="shared" si="17"/>
        <v/>
      </c>
      <c r="J114" s="70"/>
      <c r="K114" s="15" t="str">
        <f t="shared" si="19"/>
        <v/>
      </c>
      <c r="L114" s="15">
        <f t="shared" si="18"/>
        <v>0</v>
      </c>
      <c r="M114" s="15">
        <f t="shared" si="20"/>
        <v>0</v>
      </c>
    </row>
    <row r="115" spans="1:13" x14ac:dyDescent="0.25">
      <c r="A115" s="61"/>
      <c r="B115" s="26"/>
      <c r="C115" s="60"/>
      <c r="D115" s="27"/>
      <c r="E115" s="26"/>
      <c r="F115" s="27"/>
      <c r="G115" s="58" t="str">
        <f t="shared" si="16"/>
        <v/>
      </c>
      <c r="H115" s="59"/>
      <c r="I115" s="24" t="str">
        <f t="shared" si="17"/>
        <v/>
      </c>
      <c r="J115" s="69"/>
      <c r="K115" s="15" t="str">
        <f t="shared" si="19"/>
        <v/>
      </c>
      <c r="L115" s="15">
        <f t="shared" si="18"/>
        <v>0</v>
      </c>
      <c r="M115" s="15">
        <f t="shared" si="20"/>
        <v>0</v>
      </c>
    </row>
    <row r="116" spans="1:13" x14ac:dyDescent="0.25">
      <c r="A116" s="61"/>
      <c r="B116" s="26"/>
      <c r="C116" s="60"/>
      <c r="D116" s="27"/>
      <c r="E116" s="26"/>
      <c r="F116" s="27"/>
      <c r="G116" s="58" t="str">
        <f t="shared" si="16"/>
        <v/>
      </c>
      <c r="H116" s="59"/>
      <c r="I116" s="24" t="str">
        <f t="shared" si="17"/>
        <v/>
      </c>
      <c r="J116" s="70"/>
      <c r="K116" s="15" t="str">
        <f t="shared" si="19"/>
        <v/>
      </c>
      <c r="L116" s="15">
        <f t="shared" si="18"/>
        <v>0</v>
      </c>
      <c r="M116" s="15">
        <f t="shared" si="20"/>
        <v>0</v>
      </c>
    </row>
    <row r="117" spans="1:13" x14ac:dyDescent="0.25">
      <c r="A117" s="61"/>
      <c r="B117" s="26"/>
      <c r="C117" s="60"/>
      <c r="D117" s="27"/>
      <c r="E117" s="26"/>
      <c r="F117" s="27"/>
      <c r="G117" s="58" t="str">
        <f t="shared" si="16"/>
        <v/>
      </c>
      <c r="H117" s="59"/>
      <c r="I117" s="24" t="str">
        <f t="shared" si="17"/>
        <v/>
      </c>
      <c r="J117" s="69"/>
      <c r="K117" s="15" t="str">
        <f t="shared" si="19"/>
        <v/>
      </c>
      <c r="L117" s="15">
        <f t="shared" si="18"/>
        <v>0</v>
      </c>
      <c r="M117" s="15">
        <f t="shared" si="20"/>
        <v>0</v>
      </c>
    </row>
    <row r="118" spans="1:13" x14ac:dyDescent="0.25">
      <c r="A118" s="61"/>
      <c r="B118" s="26"/>
      <c r="C118" s="60"/>
      <c r="D118" s="27"/>
      <c r="E118" s="26"/>
      <c r="F118" s="27"/>
      <c r="G118" s="58" t="str">
        <f t="shared" si="16"/>
        <v/>
      </c>
      <c r="H118" s="59"/>
      <c r="I118" s="24" t="str">
        <f t="shared" si="17"/>
        <v/>
      </c>
      <c r="J118" s="70"/>
      <c r="K118" s="15" t="str">
        <f t="shared" si="19"/>
        <v/>
      </c>
      <c r="L118" s="15">
        <f t="shared" si="18"/>
        <v>0</v>
      </c>
      <c r="M118" s="15">
        <f t="shared" si="20"/>
        <v>0</v>
      </c>
    </row>
    <row r="119" spans="1:13" x14ac:dyDescent="0.25">
      <c r="A119" s="61"/>
      <c r="B119" s="56"/>
      <c r="C119" s="57"/>
      <c r="D119" s="25"/>
      <c r="E119" s="26"/>
      <c r="F119" s="27"/>
      <c r="G119" s="58" t="str">
        <f t="shared" si="16"/>
        <v/>
      </c>
      <c r="H119" s="59"/>
      <c r="I119" s="24" t="str">
        <f t="shared" si="17"/>
        <v/>
      </c>
      <c r="J119" s="69"/>
      <c r="K119" s="15" t="str">
        <f t="shared" si="19"/>
        <v/>
      </c>
      <c r="L119" s="15">
        <f t="shared" si="18"/>
        <v>0</v>
      </c>
      <c r="M119" s="15">
        <f t="shared" si="20"/>
        <v>0</v>
      </c>
    </row>
    <row r="120" spans="1:13" x14ac:dyDescent="0.25">
      <c r="A120" s="61"/>
      <c r="B120" s="26"/>
      <c r="C120" s="60"/>
      <c r="D120" s="27"/>
      <c r="E120" s="26"/>
      <c r="F120" s="27"/>
      <c r="G120" s="58" t="str">
        <f t="shared" si="16"/>
        <v/>
      </c>
      <c r="H120" s="59"/>
      <c r="I120" s="24" t="str">
        <f t="shared" si="17"/>
        <v/>
      </c>
      <c r="J120" s="70"/>
      <c r="K120" s="15" t="str">
        <f t="shared" si="19"/>
        <v/>
      </c>
      <c r="L120" s="15">
        <f t="shared" si="18"/>
        <v>0</v>
      </c>
      <c r="M120" s="15">
        <f t="shared" si="20"/>
        <v>0</v>
      </c>
    </row>
    <row r="121" spans="1:13" x14ac:dyDescent="0.25">
      <c r="A121" s="61"/>
      <c r="B121" s="26"/>
      <c r="C121" s="60"/>
      <c r="D121" s="27"/>
      <c r="E121" s="26"/>
      <c r="F121" s="27"/>
      <c r="G121" s="58" t="str">
        <f t="shared" si="16"/>
        <v/>
      </c>
      <c r="H121" s="59"/>
      <c r="I121" s="24" t="str">
        <f t="shared" si="17"/>
        <v/>
      </c>
      <c r="J121" s="69"/>
      <c r="K121" s="15" t="str">
        <f t="shared" si="19"/>
        <v/>
      </c>
      <c r="L121" s="15">
        <f t="shared" si="18"/>
        <v>0</v>
      </c>
      <c r="M121" s="15">
        <f t="shared" si="20"/>
        <v>0</v>
      </c>
    </row>
    <row r="122" spans="1:13" x14ac:dyDescent="0.25">
      <c r="A122" s="61"/>
      <c r="B122" s="26"/>
      <c r="C122" s="60"/>
      <c r="D122" s="27"/>
      <c r="E122" s="26"/>
      <c r="F122" s="27"/>
      <c r="G122" s="58" t="str">
        <f t="shared" si="16"/>
        <v/>
      </c>
      <c r="H122" s="59"/>
      <c r="I122" s="24" t="str">
        <f t="shared" si="17"/>
        <v/>
      </c>
      <c r="J122" s="70"/>
      <c r="K122" s="15" t="str">
        <f t="shared" si="19"/>
        <v/>
      </c>
      <c r="L122" s="15">
        <f t="shared" si="18"/>
        <v>0</v>
      </c>
      <c r="M122" s="15">
        <f t="shared" si="20"/>
        <v>0</v>
      </c>
    </row>
    <row r="123" spans="1:13" x14ac:dyDescent="0.25">
      <c r="A123" s="61"/>
      <c r="B123" s="26"/>
      <c r="C123" s="60"/>
      <c r="D123" s="27"/>
      <c r="E123" s="26"/>
      <c r="F123" s="27"/>
      <c r="G123" s="58" t="str">
        <f t="shared" si="16"/>
        <v/>
      </c>
      <c r="H123" s="59"/>
      <c r="I123" s="24" t="str">
        <f t="shared" si="17"/>
        <v/>
      </c>
      <c r="J123" s="69"/>
      <c r="K123" s="15" t="str">
        <f t="shared" si="19"/>
        <v/>
      </c>
      <c r="L123" s="15">
        <f t="shared" si="18"/>
        <v>0</v>
      </c>
      <c r="M123" s="15">
        <f t="shared" si="20"/>
        <v>0</v>
      </c>
    </row>
    <row r="124" spans="1:13" x14ac:dyDescent="0.25">
      <c r="A124" s="61"/>
      <c r="B124" s="26"/>
      <c r="C124" s="60"/>
      <c r="D124" s="27"/>
      <c r="E124" s="26"/>
      <c r="F124" s="27"/>
      <c r="G124" s="58" t="str">
        <f t="shared" si="16"/>
        <v/>
      </c>
      <c r="H124" s="59"/>
      <c r="I124" s="24" t="str">
        <f t="shared" si="17"/>
        <v/>
      </c>
      <c r="J124" s="70"/>
      <c r="K124" s="15" t="str">
        <f t="shared" si="19"/>
        <v/>
      </c>
      <c r="L124" s="15">
        <f t="shared" si="18"/>
        <v>0</v>
      </c>
      <c r="M124" s="15">
        <f t="shared" si="20"/>
        <v>0</v>
      </c>
    </row>
    <row r="125" spans="1:13" x14ac:dyDescent="0.25">
      <c r="A125" s="61"/>
      <c r="B125" s="26"/>
      <c r="C125" s="60"/>
      <c r="D125" s="27"/>
      <c r="E125" s="26"/>
      <c r="F125" s="27"/>
      <c r="G125" s="58" t="str">
        <f t="shared" si="16"/>
        <v/>
      </c>
      <c r="H125" s="59"/>
      <c r="I125" s="24" t="str">
        <f t="shared" si="17"/>
        <v/>
      </c>
      <c r="J125" s="69"/>
      <c r="K125" s="15" t="str">
        <f t="shared" si="19"/>
        <v/>
      </c>
      <c r="L125" s="15">
        <f t="shared" si="18"/>
        <v>0</v>
      </c>
      <c r="M125" s="15">
        <f t="shared" si="20"/>
        <v>0</v>
      </c>
    </row>
    <row r="126" spans="1:13" x14ac:dyDescent="0.25">
      <c r="A126" s="61"/>
      <c r="B126" s="26"/>
      <c r="C126" s="60"/>
      <c r="D126" s="27"/>
      <c r="E126" s="26"/>
      <c r="F126" s="27"/>
      <c r="G126" s="58" t="str">
        <f t="shared" ref="G126:G168" si="21">IFERROR(IF(D126*F126&lt;&gt;0,ROUND(ROUND(D126,4)*ROUND(F126,4),2),""),"")</f>
        <v/>
      </c>
      <c r="H126" s="59"/>
      <c r="I126" s="24" t="str">
        <f t="shared" ref="I126:I168" si="22">IFERROR(IF($H126*$F126&gt;0,ROUND(ROUND($F126,4)*ROUND(H126,4),2),""),"")</f>
        <v/>
      </c>
      <c r="J126" s="70"/>
      <c r="K126" s="15" t="str">
        <f t="shared" si="19"/>
        <v/>
      </c>
      <c r="L126" s="15">
        <f t="shared" si="18"/>
        <v>0</v>
      </c>
      <c r="M126" s="15">
        <f t="shared" si="20"/>
        <v>0</v>
      </c>
    </row>
    <row r="127" spans="1:13" x14ac:dyDescent="0.25">
      <c r="A127" s="61"/>
      <c r="B127" s="26"/>
      <c r="C127" s="60"/>
      <c r="D127" s="27"/>
      <c r="E127" s="26"/>
      <c r="F127" s="27"/>
      <c r="G127" s="58" t="str">
        <f t="shared" si="21"/>
        <v/>
      </c>
      <c r="H127" s="59"/>
      <c r="I127" s="24" t="str">
        <f t="shared" si="22"/>
        <v/>
      </c>
      <c r="J127" s="69"/>
      <c r="K127" s="15" t="str">
        <f t="shared" si="19"/>
        <v/>
      </c>
      <c r="L127" s="15">
        <f t="shared" si="18"/>
        <v>0</v>
      </c>
      <c r="M127" s="15">
        <f t="shared" si="20"/>
        <v>0</v>
      </c>
    </row>
    <row r="128" spans="1:13" x14ac:dyDescent="0.25">
      <c r="A128" s="61"/>
      <c r="B128" s="26"/>
      <c r="C128" s="60"/>
      <c r="D128" s="27"/>
      <c r="E128" s="26"/>
      <c r="F128" s="27"/>
      <c r="G128" s="58" t="str">
        <f t="shared" si="21"/>
        <v/>
      </c>
      <c r="H128" s="59"/>
      <c r="I128" s="24" t="str">
        <f t="shared" si="22"/>
        <v/>
      </c>
      <c r="J128" s="70"/>
      <c r="K128" s="15" t="str">
        <f t="shared" si="19"/>
        <v/>
      </c>
      <c r="L128" s="15">
        <f t="shared" si="18"/>
        <v>0</v>
      </c>
      <c r="M128" s="15">
        <f t="shared" si="20"/>
        <v>0</v>
      </c>
    </row>
    <row r="129" spans="1:13" x14ac:dyDescent="0.25">
      <c r="A129" s="61"/>
      <c r="B129" s="26"/>
      <c r="C129" s="60"/>
      <c r="D129" s="27"/>
      <c r="E129" s="26"/>
      <c r="F129" s="27"/>
      <c r="G129" s="58" t="str">
        <f t="shared" si="21"/>
        <v/>
      </c>
      <c r="H129" s="59"/>
      <c r="I129" s="24" t="str">
        <f t="shared" si="22"/>
        <v/>
      </c>
      <c r="J129" s="69"/>
      <c r="K129" s="15" t="str">
        <f t="shared" si="19"/>
        <v/>
      </c>
      <c r="L129" s="15">
        <f t="shared" si="18"/>
        <v>0</v>
      </c>
      <c r="M129" s="15">
        <f t="shared" si="20"/>
        <v>0</v>
      </c>
    </row>
    <row r="130" spans="1:13" x14ac:dyDescent="0.25">
      <c r="A130" s="61"/>
      <c r="B130" s="26"/>
      <c r="C130" s="60"/>
      <c r="D130" s="27"/>
      <c r="E130" s="26"/>
      <c r="F130" s="27"/>
      <c r="G130" s="58" t="str">
        <f t="shared" si="21"/>
        <v/>
      </c>
      <c r="H130" s="59"/>
      <c r="I130" s="24" t="str">
        <f t="shared" si="22"/>
        <v/>
      </c>
      <c r="J130" s="70"/>
      <c r="K130" s="15" t="str">
        <f t="shared" si="19"/>
        <v/>
      </c>
      <c r="L130" s="15">
        <f t="shared" si="18"/>
        <v>0</v>
      </c>
      <c r="M130" s="15">
        <f t="shared" si="20"/>
        <v>0</v>
      </c>
    </row>
    <row r="131" spans="1:13" x14ac:dyDescent="0.25">
      <c r="A131" s="61"/>
      <c r="B131" s="26"/>
      <c r="C131" s="60"/>
      <c r="D131" s="27"/>
      <c r="E131" s="26"/>
      <c r="F131" s="27"/>
      <c r="G131" s="58" t="str">
        <f t="shared" si="21"/>
        <v/>
      </c>
      <c r="H131" s="59"/>
      <c r="I131" s="24" t="str">
        <f t="shared" si="22"/>
        <v/>
      </c>
      <c r="J131" s="69"/>
      <c r="K131" s="15" t="str">
        <f t="shared" si="19"/>
        <v/>
      </c>
      <c r="L131" s="15">
        <f t="shared" si="18"/>
        <v>0</v>
      </c>
      <c r="M131" s="15">
        <f t="shared" si="20"/>
        <v>0</v>
      </c>
    </row>
    <row r="132" spans="1:13" x14ac:dyDescent="0.25">
      <c r="A132" s="61"/>
      <c r="B132" s="26"/>
      <c r="C132" s="60"/>
      <c r="D132" s="27"/>
      <c r="E132" s="26"/>
      <c r="F132" s="27"/>
      <c r="G132" s="58" t="str">
        <f t="shared" si="21"/>
        <v/>
      </c>
      <c r="H132" s="59"/>
      <c r="I132" s="24" t="str">
        <f t="shared" si="22"/>
        <v/>
      </c>
      <c r="J132" s="70"/>
      <c r="K132" s="15" t="str">
        <f t="shared" si="19"/>
        <v/>
      </c>
      <c r="L132" s="15">
        <f t="shared" si="18"/>
        <v>0</v>
      </c>
      <c r="M132" s="15">
        <f t="shared" si="20"/>
        <v>0</v>
      </c>
    </row>
    <row r="133" spans="1:13" x14ac:dyDescent="0.25">
      <c r="A133" s="61"/>
      <c r="B133" s="26"/>
      <c r="C133" s="60"/>
      <c r="D133" s="27"/>
      <c r="E133" s="26"/>
      <c r="F133" s="27"/>
      <c r="G133" s="58" t="str">
        <f t="shared" si="21"/>
        <v/>
      </c>
      <c r="H133" s="59"/>
      <c r="I133" s="24" t="str">
        <f t="shared" si="22"/>
        <v/>
      </c>
      <c r="J133" s="69"/>
      <c r="K133" s="15" t="str">
        <f t="shared" si="19"/>
        <v/>
      </c>
      <c r="L133" s="15">
        <f t="shared" si="18"/>
        <v>0</v>
      </c>
      <c r="M133" s="15">
        <f t="shared" si="20"/>
        <v>0</v>
      </c>
    </row>
    <row r="134" spans="1:13" x14ac:dyDescent="0.25">
      <c r="A134" s="61"/>
      <c r="B134" s="26"/>
      <c r="C134" s="60"/>
      <c r="D134" s="27"/>
      <c r="E134" s="26"/>
      <c r="F134" s="27"/>
      <c r="G134" s="58" t="str">
        <f t="shared" si="21"/>
        <v/>
      </c>
      <c r="H134" s="59"/>
      <c r="I134" s="24" t="str">
        <f t="shared" si="22"/>
        <v/>
      </c>
      <c r="J134" s="70"/>
      <c r="K134" s="15" t="str">
        <f t="shared" si="19"/>
        <v/>
      </c>
      <c r="L134" s="15">
        <f t="shared" si="18"/>
        <v>0</v>
      </c>
      <c r="M134" s="15">
        <f t="shared" si="20"/>
        <v>0</v>
      </c>
    </row>
    <row r="135" spans="1:13" x14ac:dyDescent="0.25">
      <c r="A135" s="61"/>
      <c r="B135" s="26"/>
      <c r="C135" s="60"/>
      <c r="D135" s="27"/>
      <c r="E135" s="26"/>
      <c r="F135" s="27"/>
      <c r="G135" s="58" t="str">
        <f t="shared" si="21"/>
        <v/>
      </c>
      <c r="H135" s="59"/>
      <c r="I135" s="24" t="str">
        <f t="shared" si="22"/>
        <v/>
      </c>
      <c r="J135" s="69"/>
      <c r="K135" s="15" t="str">
        <f t="shared" si="19"/>
        <v/>
      </c>
      <c r="L135" s="15">
        <f t="shared" si="18"/>
        <v>0</v>
      </c>
      <c r="M135" s="15">
        <f t="shared" si="20"/>
        <v>0</v>
      </c>
    </row>
    <row r="136" spans="1:13" x14ac:dyDescent="0.25">
      <c r="A136" s="61"/>
      <c r="B136" s="26"/>
      <c r="C136" s="60"/>
      <c r="D136" s="27"/>
      <c r="E136" s="26"/>
      <c r="F136" s="27"/>
      <c r="G136" s="58" t="str">
        <f t="shared" si="21"/>
        <v/>
      </c>
      <c r="H136" s="59"/>
      <c r="I136" s="24" t="str">
        <f t="shared" si="22"/>
        <v/>
      </c>
      <c r="J136" s="70"/>
      <c r="K136" s="15" t="str">
        <f t="shared" si="19"/>
        <v/>
      </c>
      <c r="L136" s="15">
        <f t="shared" si="18"/>
        <v>0</v>
      </c>
      <c r="M136" s="15">
        <f t="shared" si="20"/>
        <v>0</v>
      </c>
    </row>
    <row r="137" spans="1:13" x14ac:dyDescent="0.25">
      <c r="A137" s="61"/>
      <c r="B137" s="56"/>
      <c r="C137" s="57"/>
      <c r="D137" s="25"/>
      <c r="E137" s="26"/>
      <c r="F137" s="27"/>
      <c r="G137" s="58" t="str">
        <f t="shared" si="21"/>
        <v/>
      </c>
      <c r="H137" s="59"/>
      <c r="I137" s="24" t="str">
        <f t="shared" si="22"/>
        <v/>
      </c>
      <c r="J137" s="69"/>
      <c r="K137" s="15" t="str">
        <f t="shared" si="19"/>
        <v/>
      </c>
      <c r="L137" s="15">
        <f t="shared" si="18"/>
        <v>0</v>
      </c>
      <c r="M137" s="15">
        <f t="shared" si="20"/>
        <v>0</v>
      </c>
    </row>
    <row r="138" spans="1:13" x14ac:dyDescent="0.25">
      <c r="A138" s="61"/>
      <c r="B138" s="26"/>
      <c r="C138" s="60"/>
      <c r="D138" s="27"/>
      <c r="E138" s="26"/>
      <c r="F138" s="27"/>
      <c r="G138" s="58" t="str">
        <f t="shared" si="21"/>
        <v/>
      </c>
      <c r="H138" s="59"/>
      <c r="I138" s="24" t="str">
        <f t="shared" si="22"/>
        <v/>
      </c>
      <c r="J138" s="70"/>
      <c r="K138" s="15" t="str">
        <f t="shared" si="19"/>
        <v/>
      </c>
      <c r="L138" s="15">
        <f t="shared" si="18"/>
        <v>0</v>
      </c>
      <c r="M138" s="15">
        <f t="shared" si="20"/>
        <v>0</v>
      </c>
    </row>
    <row r="139" spans="1:13" x14ac:dyDescent="0.25">
      <c r="A139" s="61"/>
      <c r="B139" s="26"/>
      <c r="C139" s="60"/>
      <c r="D139" s="27"/>
      <c r="E139" s="26"/>
      <c r="F139" s="27"/>
      <c r="G139" s="58" t="str">
        <f t="shared" si="21"/>
        <v/>
      </c>
      <c r="H139" s="59"/>
      <c r="I139" s="24" t="str">
        <f t="shared" si="22"/>
        <v/>
      </c>
      <c r="J139" s="69"/>
      <c r="K139" s="15" t="str">
        <f t="shared" si="19"/>
        <v/>
      </c>
      <c r="L139" s="15">
        <f t="shared" si="18"/>
        <v>0</v>
      </c>
      <c r="M139" s="15">
        <f t="shared" si="20"/>
        <v>0</v>
      </c>
    </row>
    <row r="140" spans="1:13" x14ac:dyDescent="0.25">
      <c r="A140" s="61"/>
      <c r="B140" s="26"/>
      <c r="C140" s="60"/>
      <c r="D140" s="27"/>
      <c r="E140" s="26"/>
      <c r="F140" s="27"/>
      <c r="G140" s="58" t="str">
        <f t="shared" si="21"/>
        <v/>
      </c>
      <c r="H140" s="59"/>
      <c r="I140" s="24" t="str">
        <f t="shared" si="22"/>
        <v/>
      </c>
      <c r="J140" s="70"/>
      <c r="K140" s="15" t="str">
        <f t="shared" si="19"/>
        <v/>
      </c>
      <c r="L140" s="15">
        <f t="shared" si="18"/>
        <v>0</v>
      </c>
      <c r="M140" s="15">
        <f t="shared" si="20"/>
        <v>0</v>
      </c>
    </row>
    <row r="141" spans="1:13" x14ac:dyDescent="0.25">
      <c r="A141" s="61"/>
      <c r="B141" s="26"/>
      <c r="C141" s="60"/>
      <c r="D141" s="27"/>
      <c r="E141" s="26"/>
      <c r="F141" s="27"/>
      <c r="G141" s="58" t="str">
        <f t="shared" si="21"/>
        <v/>
      </c>
      <c r="H141" s="59"/>
      <c r="I141" s="24" t="str">
        <f t="shared" si="22"/>
        <v/>
      </c>
      <c r="J141" s="69"/>
      <c r="K141" s="15" t="str">
        <f t="shared" si="19"/>
        <v/>
      </c>
      <c r="L141" s="15">
        <f t="shared" si="18"/>
        <v>0</v>
      </c>
      <c r="M141" s="15">
        <f t="shared" si="20"/>
        <v>0</v>
      </c>
    </row>
    <row r="142" spans="1:13" x14ac:dyDescent="0.25">
      <c r="A142" s="61"/>
      <c r="B142" s="26"/>
      <c r="C142" s="60"/>
      <c r="D142" s="27"/>
      <c r="E142" s="26"/>
      <c r="F142" s="27"/>
      <c r="G142" s="58" t="str">
        <f t="shared" si="21"/>
        <v/>
      </c>
      <c r="H142" s="59"/>
      <c r="I142" s="24" t="str">
        <f t="shared" si="22"/>
        <v/>
      </c>
      <c r="J142" s="70"/>
      <c r="K142" s="15" t="str">
        <f t="shared" si="19"/>
        <v/>
      </c>
      <c r="L142" s="15">
        <f t="shared" ref="L142:L168" si="23">D142+H142-J142</f>
        <v>0</v>
      </c>
      <c r="M142" s="15">
        <f t="shared" si="20"/>
        <v>0</v>
      </c>
    </row>
    <row r="143" spans="1:13" x14ac:dyDescent="0.25">
      <c r="A143" s="61"/>
      <c r="B143" s="26"/>
      <c r="C143" s="60"/>
      <c r="D143" s="27"/>
      <c r="E143" s="26"/>
      <c r="F143" s="27"/>
      <c r="G143" s="58" t="str">
        <f t="shared" si="21"/>
        <v/>
      </c>
      <c r="H143" s="59"/>
      <c r="I143" s="24" t="str">
        <f t="shared" si="22"/>
        <v/>
      </c>
      <c r="J143" s="69"/>
      <c r="K143" s="15" t="str">
        <f t="shared" si="19"/>
        <v/>
      </c>
      <c r="L143" s="15">
        <f t="shared" si="23"/>
        <v>0</v>
      </c>
      <c r="M143" s="15">
        <f t="shared" si="20"/>
        <v>0</v>
      </c>
    </row>
    <row r="144" spans="1:13" x14ac:dyDescent="0.25">
      <c r="A144" s="61"/>
      <c r="B144" s="26"/>
      <c r="C144" s="60"/>
      <c r="D144" s="27"/>
      <c r="E144" s="26"/>
      <c r="F144" s="27"/>
      <c r="G144" s="58" t="str">
        <f t="shared" si="21"/>
        <v/>
      </c>
      <c r="H144" s="59"/>
      <c r="I144" s="24" t="str">
        <f t="shared" si="22"/>
        <v/>
      </c>
      <c r="J144" s="70"/>
      <c r="K144" s="15" t="str">
        <f t="shared" ref="K144:K169" si="24">IFERROR(IF($J144*$F144&gt;0,ROUND(ROUND($F144,4)*ROUND(J144,4),2),""),"")</f>
        <v/>
      </c>
      <c r="L144" s="15">
        <f t="shared" si="23"/>
        <v>0</v>
      </c>
      <c r="M144" s="15">
        <f t="shared" si="20"/>
        <v>0</v>
      </c>
    </row>
    <row r="145" spans="1:13" x14ac:dyDescent="0.25">
      <c r="A145" s="61"/>
      <c r="B145" s="26"/>
      <c r="C145" s="60"/>
      <c r="D145" s="27"/>
      <c r="E145" s="26"/>
      <c r="F145" s="27"/>
      <c r="G145" s="58" t="str">
        <f t="shared" si="21"/>
        <v/>
      </c>
      <c r="H145" s="59"/>
      <c r="I145" s="24" t="str">
        <f t="shared" si="22"/>
        <v/>
      </c>
      <c r="J145" s="69"/>
      <c r="K145" s="15" t="str">
        <f t="shared" si="24"/>
        <v/>
      </c>
      <c r="L145" s="15">
        <f t="shared" si="23"/>
        <v>0</v>
      </c>
      <c r="M145" s="15">
        <f t="shared" si="20"/>
        <v>0</v>
      </c>
    </row>
    <row r="146" spans="1:13" x14ac:dyDescent="0.25">
      <c r="A146" s="61"/>
      <c r="B146" s="26"/>
      <c r="C146" s="60"/>
      <c r="D146" s="27"/>
      <c r="E146" s="26"/>
      <c r="F146" s="27"/>
      <c r="G146" s="58" t="str">
        <f t="shared" si="21"/>
        <v/>
      </c>
      <c r="H146" s="59"/>
      <c r="I146" s="24" t="str">
        <f t="shared" si="22"/>
        <v/>
      </c>
      <c r="J146" s="70"/>
      <c r="K146" s="15" t="str">
        <f t="shared" si="24"/>
        <v/>
      </c>
      <c r="L146" s="15">
        <f t="shared" si="23"/>
        <v>0</v>
      </c>
      <c r="M146" s="15">
        <f t="shared" si="20"/>
        <v>0</v>
      </c>
    </row>
    <row r="147" spans="1:13" x14ac:dyDescent="0.25">
      <c r="A147" s="61"/>
      <c r="B147" s="26"/>
      <c r="C147" s="60"/>
      <c r="D147" s="27"/>
      <c r="E147" s="26"/>
      <c r="F147" s="27"/>
      <c r="G147" s="58" t="str">
        <f t="shared" si="21"/>
        <v/>
      </c>
      <c r="H147" s="59"/>
      <c r="I147" s="24" t="str">
        <f t="shared" si="22"/>
        <v/>
      </c>
      <c r="J147" s="69"/>
      <c r="K147" s="15" t="str">
        <f t="shared" si="24"/>
        <v/>
      </c>
      <c r="L147" s="15">
        <f t="shared" si="23"/>
        <v>0</v>
      </c>
      <c r="M147" s="15">
        <f t="shared" ref="M147:M168" si="25">ROUND(ROUND($F147,4)*ROUND(L147,4),2)</f>
        <v>0</v>
      </c>
    </row>
    <row r="148" spans="1:13" x14ac:dyDescent="0.25">
      <c r="A148" s="61"/>
      <c r="B148" s="26"/>
      <c r="C148" s="60"/>
      <c r="D148" s="27"/>
      <c r="E148" s="26"/>
      <c r="F148" s="27"/>
      <c r="G148" s="58" t="str">
        <f t="shared" si="21"/>
        <v/>
      </c>
      <c r="H148" s="59"/>
      <c r="I148" s="24" t="str">
        <f t="shared" si="22"/>
        <v/>
      </c>
      <c r="J148" s="70"/>
      <c r="K148" s="15" t="str">
        <f t="shared" si="24"/>
        <v/>
      </c>
      <c r="L148" s="15">
        <f t="shared" si="23"/>
        <v>0</v>
      </c>
      <c r="M148" s="15">
        <f t="shared" si="25"/>
        <v>0</v>
      </c>
    </row>
    <row r="149" spans="1:13" x14ac:dyDescent="0.25">
      <c r="A149" s="61"/>
      <c r="B149" s="26"/>
      <c r="C149" s="60"/>
      <c r="D149" s="27"/>
      <c r="E149" s="26"/>
      <c r="F149" s="27"/>
      <c r="G149" s="58" t="str">
        <f t="shared" si="21"/>
        <v/>
      </c>
      <c r="H149" s="59"/>
      <c r="I149" s="24" t="str">
        <f t="shared" si="22"/>
        <v/>
      </c>
      <c r="J149" s="69"/>
      <c r="K149" s="15" t="str">
        <f t="shared" si="24"/>
        <v/>
      </c>
      <c r="L149" s="15">
        <f t="shared" si="23"/>
        <v>0</v>
      </c>
      <c r="M149" s="15">
        <f t="shared" si="25"/>
        <v>0</v>
      </c>
    </row>
    <row r="150" spans="1:13" x14ac:dyDescent="0.25">
      <c r="A150" s="61"/>
      <c r="B150" s="26"/>
      <c r="C150" s="60"/>
      <c r="D150" s="27"/>
      <c r="E150" s="26"/>
      <c r="F150" s="27"/>
      <c r="G150" s="58" t="str">
        <f t="shared" si="21"/>
        <v/>
      </c>
      <c r="H150" s="59"/>
      <c r="I150" s="24" t="str">
        <f t="shared" si="22"/>
        <v/>
      </c>
      <c r="J150" s="70"/>
      <c r="K150" s="15" t="str">
        <f t="shared" si="24"/>
        <v/>
      </c>
      <c r="L150" s="15">
        <f t="shared" si="23"/>
        <v>0</v>
      </c>
      <c r="M150" s="15">
        <f t="shared" si="25"/>
        <v>0</v>
      </c>
    </row>
    <row r="151" spans="1:13" x14ac:dyDescent="0.25">
      <c r="A151" s="61"/>
      <c r="B151" s="26"/>
      <c r="C151" s="60"/>
      <c r="D151" s="27"/>
      <c r="E151" s="26"/>
      <c r="F151" s="27"/>
      <c r="G151" s="58" t="str">
        <f t="shared" si="21"/>
        <v/>
      </c>
      <c r="H151" s="59"/>
      <c r="I151" s="24" t="str">
        <f t="shared" si="22"/>
        <v/>
      </c>
      <c r="J151" s="69"/>
      <c r="K151" s="15" t="str">
        <f t="shared" si="24"/>
        <v/>
      </c>
      <c r="L151" s="15">
        <f t="shared" si="23"/>
        <v>0</v>
      </c>
      <c r="M151" s="15">
        <f t="shared" si="25"/>
        <v>0</v>
      </c>
    </row>
    <row r="152" spans="1:13" x14ac:dyDescent="0.25">
      <c r="A152" s="61"/>
      <c r="B152" s="26"/>
      <c r="C152" s="60"/>
      <c r="D152" s="27"/>
      <c r="E152" s="26"/>
      <c r="F152" s="27"/>
      <c r="G152" s="58" t="str">
        <f t="shared" si="21"/>
        <v/>
      </c>
      <c r="H152" s="59"/>
      <c r="I152" s="24" t="str">
        <f t="shared" si="22"/>
        <v/>
      </c>
      <c r="J152" s="70"/>
      <c r="K152" s="15" t="str">
        <f t="shared" si="24"/>
        <v/>
      </c>
      <c r="L152" s="15">
        <f t="shared" si="23"/>
        <v>0</v>
      </c>
      <c r="M152" s="15">
        <f t="shared" si="25"/>
        <v>0</v>
      </c>
    </row>
    <row r="153" spans="1:13" x14ac:dyDescent="0.25">
      <c r="A153" s="61"/>
      <c r="B153" s="26"/>
      <c r="C153" s="60"/>
      <c r="D153" s="27"/>
      <c r="E153" s="26"/>
      <c r="F153" s="27"/>
      <c r="G153" s="58" t="str">
        <f t="shared" si="21"/>
        <v/>
      </c>
      <c r="H153" s="59"/>
      <c r="I153" s="24" t="str">
        <f t="shared" si="22"/>
        <v/>
      </c>
      <c r="J153" s="69"/>
      <c r="K153" s="15" t="str">
        <f t="shared" si="24"/>
        <v/>
      </c>
      <c r="L153" s="15">
        <f t="shared" si="23"/>
        <v>0</v>
      </c>
      <c r="M153" s="15">
        <f t="shared" si="25"/>
        <v>0</v>
      </c>
    </row>
    <row r="154" spans="1:13" x14ac:dyDescent="0.25">
      <c r="A154" s="61"/>
      <c r="B154" s="26"/>
      <c r="C154" s="60"/>
      <c r="D154" s="27"/>
      <c r="E154" s="26"/>
      <c r="F154" s="27"/>
      <c r="G154" s="58" t="str">
        <f t="shared" si="21"/>
        <v/>
      </c>
      <c r="H154" s="59"/>
      <c r="I154" s="24" t="str">
        <f t="shared" si="22"/>
        <v/>
      </c>
      <c r="J154" s="70"/>
      <c r="K154" s="15" t="str">
        <f t="shared" si="24"/>
        <v/>
      </c>
      <c r="L154" s="15">
        <f t="shared" si="23"/>
        <v>0</v>
      </c>
      <c r="M154" s="15">
        <f t="shared" si="25"/>
        <v>0</v>
      </c>
    </row>
    <row r="155" spans="1:13" x14ac:dyDescent="0.25">
      <c r="A155" s="61"/>
      <c r="B155" s="26"/>
      <c r="C155" s="60"/>
      <c r="D155" s="27"/>
      <c r="E155" s="26"/>
      <c r="F155" s="27"/>
      <c r="G155" s="58" t="str">
        <f t="shared" si="21"/>
        <v/>
      </c>
      <c r="H155" s="59"/>
      <c r="I155" s="24" t="str">
        <f t="shared" si="22"/>
        <v/>
      </c>
      <c r="J155" s="69"/>
      <c r="K155" s="15" t="str">
        <f t="shared" si="24"/>
        <v/>
      </c>
      <c r="L155" s="15">
        <f t="shared" si="23"/>
        <v>0</v>
      </c>
      <c r="M155" s="15">
        <f t="shared" si="25"/>
        <v>0</v>
      </c>
    </row>
    <row r="156" spans="1:13" x14ac:dyDescent="0.25">
      <c r="A156" s="61"/>
      <c r="B156" s="26"/>
      <c r="C156" s="60"/>
      <c r="D156" s="27"/>
      <c r="E156" s="26"/>
      <c r="F156" s="27"/>
      <c r="G156" s="58" t="str">
        <f t="shared" si="21"/>
        <v/>
      </c>
      <c r="H156" s="59"/>
      <c r="I156" s="24" t="str">
        <f t="shared" si="22"/>
        <v/>
      </c>
      <c r="J156" s="70"/>
      <c r="K156" s="15" t="str">
        <f t="shared" si="24"/>
        <v/>
      </c>
      <c r="L156" s="15">
        <f t="shared" si="23"/>
        <v>0</v>
      </c>
      <c r="M156" s="15">
        <f t="shared" si="25"/>
        <v>0</v>
      </c>
    </row>
    <row r="157" spans="1:13" x14ac:dyDescent="0.25">
      <c r="A157" s="61"/>
      <c r="B157" s="26"/>
      <c r="C157" s="60"/>
      <c r="D157" s="27"/>
      <c r="E157" s="26"/>
      <c r="F157" s="27"/>
      <c r="G157" s="58" t="str">
        <f t="shared" si="21"/>
        <v/>
      </c>
      <c r="H157" s="59"/>
      <c r="I157" s="24" t="str">
        <f t="shared" si="22"/>
        <v/>
      </c>
      <c r="J157" s="69"/>
      <c r="K157" s="15" t="str">
        <f t="shared" si="24"/>
        <v/>
      </c>
      <c r="L157" s="15">
        <f t="shared" si="23"/>
        <v>0</v>
      </c>
      <c r="M157" s="15">
        <f t="shared" si="25"/>
        <v>0</v>
      </c>
    </row>
    <row r="158" spans="1:13" x14ac:dyDescent="0.25">
      <c r="A158" s="61"/>
      <c r="B158" s="26"/>
      <c r="C158" s="60"/>
      <c r="D158" s="27"/>
      <c r="E158" s="26"/>
      <c r="F158" s="27"/>
      <c r="G158" s="58" t="str">
        <f t="shared" si="21"/>
        <v/>
      </c>
      <c r="H158" s="59"/>
      <c r="I158" s="24" t="str">
        <f t="shared" si="22"/>
        <v/>
      </c>
      <c r="J158" s="70"/>
      <c r="K158" s="15" t="str">
        <f t="shared" si="24"/>
        <v/>
      </c>
      <c r="L158" s="15">
        <f t="shared" si="23"/>
        <v>0</v>
      </c>
      <c r="M158" s="15">
        <f t="shared" si="25"/>
        <v>0</v>
      </c>
    </row>
    <row r="159" spans="1:13" x14ac:dyDescent="0.25">
      <c r="A159" s="61"/>
      <c r="B159" s="26"/>
      <c r="C159" s="60"/>
      <c r="D159" s="27"/>
      <c r="E159" s="26"/>
      <c r="F159" s="27"/>
      <c r="G159" s="58" t="str">
        <f t="shared" si="21"/>
        <v/>
      </c>
      <c r="H159" s="59"/>
      <c r="I159" s="24" t="str">
        <f t="shared" si="22"/>
        <v/>
      </c>
      <c r="J159" s="69"/>
      <c r="K159" s="15" t="str">
        <f t="shared" si="24"/>
        <v/>
      </c>
      <c r="L159" s="15">
        <f t="shared" si="23"/>
        <v>0</v>
      </c>
      <c r="M159" s="15">
        <f t="shared" si="25"/>
        <v>0</v>
      </c>
    </row>
    <row r="160" spans="1:13" x14ac:dyDescent="0.25">
      <c r="A160" s="61"/>
      <c r="B160" s="26"/>
      <c r="C160" s="60"/>
      <c r="D160" s="27"/>
      <c r="E160" s="26"/>
      <c r="F160" s="27"/>
      <c r="G160" s="58" t="str">
        <f t="shared" si="21"/>
        <v/>
      </c>
      <c r="H160" s="59"/>
      <c r="I160" s="24" t="str">
        <f t="shared" si="22"/>
        <v/>
      </c>
      <c r="J160" s="70"/>
      <c r="K160" s="15" t="str">
        <f t="shared" si="24"/>
        <v/>
      </c>
      <c r="L160" s="15">
        <f t="shared" si="23"/>
        <v>0</v>
      </c>
      <c r="M160" s="15">
        <f t="shared" si="25"/>
        <v>0</v>
      </c>
    </row>
    <row r="161" spans="1:13" x14ac:dyDescent="0.25">
      <c r="A161" s="61"/>
      <c r="B161" s="26"/>
      <c r="C161" s="60"/>
      <c r="D161" s="27"/>
      <c r="E161" s="26"/>
      <c r="F161" s="27"/>
      <c r="G161" s="58" t="str">
        <f t="shared" si="21"/>
        <v/>
      </c>
      <c r="H161" s="59"/>
      <c r="I161" s="24" t="str">
        <f t="shared" si="22"/>
        <v/>
      </c>
      <c r="J161" s="69"/>
      <c r="K161" s="15" t="str">
        <f t="shared" si="24"/>
        <v/>
      </c>
      <c r="L161" s="15">
        <f t="shared" si="23"/>
        <v>0</v>
      </c>
      <c r="M161" s="15">
        <f t="shared" si="25"/>
        <v>0</v>
      </c>
    </row>
    <row r="162" spans="1:13" x14ac:dyDescent="0.25">
      <c r="A162" s="61"/>
      <c r="B162" s="26"/>
      <c r="C162" s="60"/>
      <c r="D162" s="27"/>
      <c r="E162" s="26"/>
      <c r="F162" s="27"/>
      <c r="G162" s="58" t="str">
        <f t="shared" si="21"/>
        <v/>
      </c>
      <c r="H162" s="59"/>
      <c r="I162" s="24" t="str">
        <f t="shared" si="22"/>
        <v/>
      </c>
      <c r="J162" s="70"/>
      <c r="K162" s="15" t="str">
        <f t="shared" si="24"/>
        <v/>
      </c>
      <c r="L162" s="15">
        <f t="shared" si="23"/>
        <v>0</v>
      </c>
      <c r="M162" s="15">
        <f t="shared" si="25"/>
        <v>0</v>
      </c>
    </row>
    <row r="163" spans="1:13" x14ac:dyDescent="0.25">
      <c r="A163" s="61"/>
      <c r="B163" s="26"/>
      <c r="C163" s="60"/>
      <c r="D163" s="27"/>
      <c r="E163" s="26"/>
      <c r="F163" s="27"/>
      <c r="G163" s="58" t="str">
        <f t="shared" si="21"/>
        <v/>
      </c>
      <c r="H163" s="59"/>
      <c r="I163" s="24" t="str">
        <f t="shared" si="22"/>
        <v/>
      </c>
      <c r="J163" s="69"/>
      <c r="K163" s="15" t="str">
        <f t="shared" si="24"/>
        <v/>
      </c>
      <c r="L163" s="15">
        <f t="shared" si="23"/>
        <v>0</v>
      </c>
      <c r="M163" s="15">
        <f t="shared" si="25"/>
        <v>0</v>
      </c>
    </row>
    <row r="164" spans="1:13" x14ac:dyDescent="0.25">
      <c r="A164" s="61"/>
      <c r="B164" s="26"/>
      <c r="C164" s="60"/>
      <c r="D164" s="27"/>
      <c r="E164" s="26"/>
      <c r="F164" s="27"/>
      <c r="G164" s="58" t="str">
        <f t="shared" si="21"/>
        <v/>
      </c>
      <c r="H164" s="59"/>
      <c r="I164" s="24" t="str">
        <f t="shared" si="22"/>
        <v/>
      </c>
      <c r="J164" s="70"/>
      <c r="K164" s="15" t="str">
        <f t="shared" si="24"/>
        <v/>
      </c>
      <c r="L164" s="15">
        <f t="shared" si="23"/>
        <v>0</v>
      </c>
      <c r="M164" s="15">
        <f t="shared" si="25"/>
        <v>0</v>
      </c>
    </row>
    <row r="165" spans="1:13" x14ac:dyDescent="0.25">
      <c r="A165" s="61"/>
      <c r="B165" s="26"/>
      <c r="C165" s="60"/>
      <c r="D165" s="27"/>
      <c r="E165" s="26"/>
      <c r="F165" s="27"/>
      <c r="G165" s="58" t="str">
        <f t="shared" si="21"/>
        <v/>
      </c>
      <c r="H165" s="59"/>
      <c r="I165" s="24" t="str">
        <f t="shared" si="22"/>
        <v/>
      </c>
      <c r="J165" s="69"/>
      <c r="K165" s="15" t="str">
        <f t="shared" si="24"/>
        <v/>
      </c>
      <c r="L165" s="15">
        <f t="shared" si="23"/>
        <v>0</v>
      </c>
      <c r="M165" s="15">
        <f t="shared" si="25"/>
        <v>0</v>
      </c>
    </row>
    <row r="166" spans="1:13" x14ac:dyDescent="0.25">
      <c r="A166" s="61"/>
      <c r="B166" s="26"/>
      <c r="C166" s="60"/>
      <c r="D166" s="27"/>
      <c r="E166" s="26"/>
      <c r="F166" s="27"/>
      <c r="G166" s="58" t="str">
        <f t="shared" si="21"/>
        <v/>
      </c>
      <c r="H166" s="59"/>
      <c r="I166" s="24" t="str">
        <f t="shared" si="22"/>
        <v/>
      </c>
      <c r="J166" s="70"/>
      <c r="K166" s="15" t="str">
        <f t="shared" si="24"/>
        <v/>
      </c>
      <c r="L166" s="15">
        <f t="shared" si="23"/>
        <v>0</v>
      </c>
      <c r="M166" s="15">
        <f t="shared" si="25"/>
        <v>0</v>
      </c>
    </row>
    <row r="167" spans="1:13" x14ac:dyDescent="0.25">
      <c r="A167" s="61"/>
      <c r="B167" s="56"/>
      <c r="C167" s="57"/>
      <c r="D167" s="25"/>
      <c r="E167" s="26"/>
      <c r="F167" s="27"/>
      <c r="G167" s="58" t="str">
        <f t="shared" si="21"/>
        <v/>
      </c>
      <c r="H167" s="59"/>
      <c r="I167" s="24" t="str">
        <f t="shared" si="22"/>
        <v/>
      </c>
      <c r="J167" s="69"/>
      <c r="K167" s="15" t="str">
        <f t="shared" si="24"/>
        <v/>
      </c>
      <c r="L167" s="15">
        <f t="shared" si="23"/>
        <v>0</v>
      </c>
      <c r="M167" s="15">
        <f t="shared" si="25"/>
        <v>0</v>
      </c>
    </row>
    <row r="168" spans="1:13" x14ac:dyDescent="0.25">
      <c r="A168" s="61"/>
      <c r="B168" s="26"/>
      <c r="C168" s="60"/>
      <c r="D168" s="27"/>
      <c r="E168" s="26"/>
      <c r="F168" s="27"/>
      <c r="G168" s="58" t="str">
        <f t="shared" si="21"/>
        <v/>
      </c>
      <c r="H168" s="59"/>
      <c r="I168" s="24" t="str">
        <f t="shared" si="22"/>
        <v/>
      </c>
      <c r="J168" s="70"/>
      <c r="K168" s="15" t="str">
        <f t="shared" si="24"/>
        <v/>
      </c>
      <c r="L168" s="15">
        <f t="shared" si="23"/>
        <v>0</v>
      </c>
      <c r="M168" s="15">
        <f t="shared" si="25"/>
        <v>0</v>
      </c>
    </row>
    <row r="169" spans="1:13" x14ac:dyDescent="0.25">
      <c r="A169" s="61"/>
      <c r="B169" s="7"/>
      <c r="C169" s="8"/>
      <c r="D169" s="10"/>
      <c r="E169" s="7"/>
      <c r="F169" s="11"/>
      <c r="G169" s="15"/>
      <c r="H169" s="18"/>
      <c r="I169" s="24"/>
      <c r="J169" s="69"/>
      <c r="K169" s="15" t="str">
        <f t="shared" si="24"/>
        <v/>
      </c>
      <c r="L169" s="15"/>
      <c r="M169" s="15"/>
    </row>
    <row r="170" spans="1:13" x14ac:dyDescent="0.25">
      <c r="A170" s="61"/>
      <c r="B170" s="7"/>
      <c r="C170" s="8"/>
      <c r="D170" s="10"/>
      <c r="E170" s="7"/>
      <c r="F170" s="11"/>
      <c r="G170" s="15"/>
      <c r="H170" s="62"/>
      <c r="I170" s="24"/>
      <c r="J170" s="69"/>
      <c r="K170" s="15"/>
      <c r="L170" s="15"/>
      <c r="M170" s="15"/>
    </row>
    <row r="171" spans="1:13" x14ac:dyDescent="0.25">
      <c r="A171" s="61"/>
      <c r="B171" s="7"/>
      <c r="C171" s="8"/>
      <c r="D171" s="10"/>
      <c r="E171" s="7"/>
      <c r="F171" s="11"/>
      <c r="G171" s="15"/>
      <c r="H171" s="62"/>
      <c r="I171" s="24"/>
      <c r="J171" s="69"/>
      <c r="K171" s="15"/>
      <c r="L171" s="15"/>
      <c r="M171" s="15"/>
    </row>
    <row r="172" spans="1:13" x14ac:dyDescent="0.25">
      <c r="A172" s="61"/>
      <c r="B172" s="7"/>
      <c r="C172" s="8"/>
      <c r="D172" s="10"/>
      <c r="E172" s="7"/>
      <c r="F172" s="11"/>
      <c r="G172" s="15"/>
      <c r="H172" s="62"/>
      <c r="I172" s="24"/>
      <c r="J172" s="69"/>
      <c r="K172" s="15"/>
      <c r="L172" s="15"/>
      <c r="M172" s="15"/>
    </row>
    <row r="173" spans="1:13" x14ac:dyDescent="0.25">
      <c r="A173" s="61"/>
      <c r="B173" s="7"/>
      <c r="C173" s="8"/>
      <c r="D173" s="10"/>
      <c r="E173" s="7"/>
      <c r="F173" s="11"/>
      <c r="G173" s="15"/>
      <c r="H173" s="62"/>
      <c r="I173" s="24"/>
      <c r="J173" s="69"/>
      <c r="K173" s="15"/>
      <c r="L173" s="15"/>
      <c r="M173" s="15"/>
    </row>
    <row r="174" spans="1:13" x14ac:dyDescent="0.25">
      <c r="A174" s="61"/>
      <c r="B174" s="7"/>
      <c r="C174" s="8"/>
      <c r="D174" s="10"/>
      <c r="E174" s="7"/>
      <c r="F174" s="11"/>
      <c r="G174" s="15"/>
      <c r="H174" s="62"/>
      <c r="I174" s="24"/>
      <c r="J174" s="69"/>
      <c r="K174" s="15"/>
      <c r="L174" s="15"/>
      <c r="M174" s="15"/>
    </row>
    <row r="175" spans="1:13" x14ac:dyDescent="0.25">
      <c r="A175" s="61"/>
      <c r="B175" s="7"/>
      <c r="C175" s="8"/>
      <c r="D175" s="10"/>
      <c r="E175" s="7"/>
      <c r="F175" s="11"/>
      <c r="G175" s="15"/>
      <c r="H175" s="62"/>
      <c r="I175" s="24"/>
      <c r="J175" s="69"/>
      <c r="K175" s="15"/>
      <c r="L175" s="15"/>
      <c r="M175" s="15"/>
    </row>
    <row r="176" spans="1:13" x14ac:dyDescent="0.25">
      <c r="A176" s="61"/>
      <c r="B176" s="7"/>
      <c r="C176" s="8"/>
      <c r="D176" s="10"/>
      <c r="E176" s="7"/>
      <c r="F176" s="11"/>
      <c r="G176" s="15"/>
      <c r="H176" s="62"/>
      <c r="I176" s="24"/>
      <c r="J176" s="69"/>
      <c r="K176" s="15"/>
      <c r="L176" s="15"/>
      <c r="M176" s="15"/>
    </row>
    <row r="177" spans="1:13" x14ac:dyDescent="0.25">
      <c r="A177" s="61"/>
      <c r="B177" s="7"/>
      <c r="C177" s="8"/>
      <c r="D177" s="10"/>
      <c r="E177" s="7"/>
      <c r="F177" s="11"/>
      <c r="G177" s="15"/>
      <c r="H177" s="62"/>
      <c r="I177" s="24"/>
      <c r="J177" s="69"/>
      <c r="K177" s="15"/>
      <c r="L177" s="15"/>
      <c r="M177" s="15"/>
    </row>
    <row r="178" spans="1:13" x14ac:dyDescent="0.25">
      <c r="A178" s="61"/>
      <c r="B178" s="7"/>
      <c r="C178" s="8"/>
      <c r="D178" s="10"/>
      <c r="E178" s="7"/>
      <c r="F178" s="11"/>
      <c r="G178" s="15"/>
      <c r="H178" s="62"/>
      <c r="I178" s="24"/>
      <c r="J178" s="69"/>
      <c r="K178" s="15"/>
      <c r="L178" s="15"/>
      <c r="M178" s="15"/>
    </row>
    <row r="179" spans="1:13" x14ac:dyDescent="0.25">
      <c r="A179" s="61"/>
      <c r="B179" s="7"/>
      <c r="C179" s="8"/>
      <c r="D179" s="10"/>
      <c r="E179" s="7"/>
      <c r="F179" s="11"/>
      <c r="G179" s="15"/>
      <c r="H179" s="62"/>
      <c r="I179" s="24"/>
      <c r="J179" s="69"/>
      <c r="K179" s="15"/>
      <c r="L179" s="15"/>
      <c r="M179" s="15"/>
    </row>
    <row r="180" spans="1:13" x14ac:dyDescent="0.25">
      <c r="A180" s="61"/>
      <c r="B180" s="7"/>
      <c r="C180" s="8"/>
      <c r="D180" s="10"/>
      <c r="E180" s="7"/>
      <c r="F180" s="11"/>
      <c r="G180" s="15"/>
      <c r="H180" s="62"/>
      <c r="I180" s="24"/>
      <c r="J180" s="69"/>
      <c r="K180" s="15"/>
      <c r="L180" s="15"/>
      <c r="M180" s="15"/>
    </row>
    <row r="181" spans="1:13" x14ac:dyDescent="0.25">
      <c r="A181" s="61"/>
      <c r="B181" s="7"/>
      <c r="C181" s="8"/>
      <c r="D181" s="10"/>
      <c r="E181" s="7"/>
      <c r="F181" s="11"/>
      <c r="G181" s="15"/>
      <c r="H181" s="62"/>
      <c r="I181" s="24"/>
      <c r="J181" s="69"/>
      <c r="K181" s="15"/>
      <c r="L181" s="15"/>
      <c r="M181" s="15"/>
    </row>
    <row r="182" spans="1:13" x14ac:dyDescent="0.25">
      <c r="A182" s="61"/>
      <c r="B182" s="7"/>
      <c r="C182" s="8"/>
      <c r="D182" s="10"/>
      <c r="E182" s="7"/>
      <c r="F182" s="11"/>
      <c r="G182" s="15"/>
      <c r="H182" s="62"/>
      <c r="I182" s="24"/>
      <c r="J182" s="69"/>
      <c r="K182" s="15"/>
      <c r="L182" s="15"/>
      <c r="M182" s="15"/>
    </row>
    <row r="183" spans="1:13" x14ac:dyDescent="0.25">
      <c r="A183" s="61"/>
      <c r="B183" s="7"/>
      <c r="C183" s="8"/>
      <c r="D183" s="10"/>
      <c r="E183" s="7"/>
      <c r="F183" s="11"/>
      <c r="G183" s="15"/>
      <c r="H183" s="62"/>
      <c r="I183" s="24"/>
      <c r="J183" s="69"/>
      <c r="K183" s="15"/>
      <c r="L183" s="15"/>
      <c r="M183" s="15"/>
    </row>
    <row r="184" spans="1:13" x14ac:dyDescent="0.25">
      <c r="A184" s="61"/>
      <c r="B184" s="7"/>
      <c r="C184" s="8"/>
      <c r="D184" s="10"/>
      <c r="E184" s="7"/>
      <c r="F184" s="11"/>
      <c r="G184" s="15"/>
      <c r="H184" s="62"/>
      <c r="I184" s="24"/>
      <c r="J184" s="69"/>
      <c r="K184" s="15"/>
      <c r="L184" s="15"/>
      <c r="M184" s="15"/>
    </row>
    <row r="185" spans="1:13" x14ac:dyDescent="0.25">
      <c r="A185" s="61"/>
      <c r="B185" s="7"/>
      <c r="C185" s="8"/>
      <c r="D185" s="10"/>
      <c r="E185" s="7"/>
      <c r="F185" s="11"/>
      <c r="G185" s="15"/>
      <c r="H185" s="62"/>
      <c r="I185" s="24"/>
      <c r="J185" s="69"/>
      <c r="K185" s="15"/>
      <c r="L185" s="15"/>
      <c r="M185" s="15"/>
    </row>
    <row r="186" spans="1:13" x14ac:dyDescent="0.25">
      <c r="A186" s="61"/>
      <c r="B186" s="7"/>
      <c r="C186" s="8"/>
      <c r="D186" s="10"/>
      <c r="E186" s="7"/>
      <c r="F186" s="11"/>
      <c r="G186" s="15"/>
      <c r="H186" s="62"/>
      <c r="I186" s="24"/>
      <c r="J186" s="69"/>
      <c r="K186" s="15"/>
      <c r="L186" s="15"/>
      <c r="M186" s="15"/>
    </row>
    <row r="187" spans="1:13" x14ac:dyDescent="0.25">
      <c r="A187" s="61"/>
      <c r="B187" s="7"/>
      <c r="C187" s="8"/>
      <c r="D187" s="10"/>
      <c r="E187" s="7"/>
      <c r="F187" s="11"/>
      <c r="G187" s="15"/>
      <c r="H187" s="62"/>
      <c r="I187" s="24"/>
      <c r="J187" s="69"/>
      <c r="K187" s="15"/>
      <c r="L187" s="15"/>
      <c r="M187" s="15"/>
    </row>
    <row r="188" spans="1:13" x14ac:dyDescent="0.25">
      <c r="A188" s="61"/>
      <c r="B188" s="7"/>
      <c r="C188" s="8"/>
      <c r="D188" s="10"/>
      <c r="E188" s="7"/>
      <c r="F188" s="11"/>
      <c r="G188" s="15"/>
      <c r="H188" s="62"/>
      <c r="I188" s="24"/>
      <c r="J188" s="69"/>
      <c r="K188" s="15"/>
      <c r="L188" s="15"/>
      <c r="M188" s="15"/>
    </row>
    <row r="189" spans="1:13" x14ac:dyDescent="0.25">
      <c r="A189" s="61"/>
      <c r="B189" s="7"/>
      <c r="C189" s="8"/>
      <c r="D189" s="10"/>
      <c r="E189" s="7"/>
      <c r="F189" s="11"/>
      <c r="G189" s="15"/>
      <c r="H189" s="62"/>
      <c r="I189" s="24"/>
      <c r="J189" s="69"/>
      <c r="K189" s="15"/>
      <c r="L189" s="15"/>
      <c r="M189" s="15"/>
    </row>
    <row r="190" spans="1:13" x14ac:dyDescent="0.25">
      <c r="A190" s="61"/>
      <c r="B190" s="7"/>
      <c r="C190" s="8"/>
      <c r="D190" s="10"/>
      <c r="E190" s="7"/>
      <c r="F190" s="11"/>
      <c r="G190" s="15"/>
      <c r="H190" s="62"/>
      <c r="I190" s="24"/>
      <c r="J190" s="69"/>
      <c r="K190" s="15"/>
      <c r="L190" s="15"/>
      <c r="M190" s="15"/>
    </row>
    <row r="191" spans="1:13" x14ac:dyDescent="0.25">
      <c r="A191" s="61"/>
      <c r="B191" s="7"/>
      <c r="C191" s="8"/>
      <c r="D191" s="10"/>
      <c r="E191" s="7"/>
      <c r="F191" s="11"/>
      <c r="G191" s="15"/>
      <c r="H191" s="62"/>
      <c r="I191" s="24"/>
      <c r="J191" s="69"/>
      <c r="K191" s="15"/>
      <c r="L191" s="15"/>
      <c r="M191" s="15"/>
    </row>
    <row r="192" spans="1:13" x14ac:dyDescent="0.25">
      <c r="A192" s="61"/>
      <c r="B192" s="7"/>
      <c r="C192" s="8"/>
      <c r="D192" s="10"/>
      <c r="E192" s="7"/>
      <c r="F192" s="11"/>
      <c r="G192" s="15"/>
      <c r="H192" s="62"/>
      <c r="I192" s="24"/>
      <c r="J192" s="69"/>
      <c r="K192" s="15"/>
      <c r="L192" s="15"/>
      <c r="M192" s="15"/>
    </row>
    <row r="193" spans="1:13" x14ac:dyDescent="0.25">
      <c r="A193" s="61"/>
      <c r="B193" s="7"/>
      <c r="C193" s="8"/>
      <c r="D193" s="10"/>
      <c r="E193" s="7"/>
      <c r="F193" s="11"/>
      <c r="G193" s="15"/>
      <c r="H193" s="62"/>
      <c r="I193" s="24"/>
      <c r="J193" s="69"/>
      <c r="K193" s="15"/>
      <c r="L193" s="15"/>
      <c r="M193" s="15"/>
    </row>
    <row r="194" spans="1:13" x14ac:dyDescent="0.25">
      <c r="A194" s="61"/>
      <c r="B194" s="7"/>
      <c r="C194" s="8"/>
      <c r="D194" s="10"/>
      <c r="E194" s="7"/>
      <c r="F194" s="11"/>
      <c r="G194" s="15"/>
      <c r="H194" s="62"/>
      <c r="I194" s="24"/>
      <c r="J194" s="69"/>
      <c r="K194" s="15"/>
      <c r="L194" s="15"/>
      <c r="M194" s="15"/>
    </row>
    <row r="195" spans="1:13" x14ac:dyDescent="0.25">
      <c r="A195" s="61"/>
      <c r="B195" s="7"/>
      <c r="C195" s="8"/>
      <c r="D195" s="10"/>
      <c r="E195" s="7"/>
      <c r="F195" s="11"/>
      <c r="G195" s="15"/>
      <c r="H195" s="62"/>
      <c r="I195" s="24"/>
      <c r="J195" s="69"/>
      <c r="K195" s="15"/>
      <c r="L195" s="15"/>
      <c r="M195" s="15"/>
    </row>
    <row r="196" spans="1:13" x14ac:dyDescent="0.25">
      <c r="A196" s="61"/>
      <c r="B196" s="7"/>
      <c r="C196" s="8"/>
      <c r="D196" s="10"/>
      <c r="E196" s="7"/>
      <c r="F196" s="11"/>
      <c r="G196" s="15"/>
      <c r="H196" s="62"/>
      <c r="I196" s="24"/>
      <c r="J196" s="69"/>
      <c r="K196" s="15"/>
      <c r="L196" s="15"/>
      <c r="M196" s="15"/>
    </row>
    <row r="197" spans="1:13" x14ac:dyDescent="0.25">
      <c r="A197" s="61"/>
      <c r="B197" s="7"/>
      <c r="C197" s="63"/>
      <c r="D197" s="10"/>
      <c r="E197" s="7"/>
      <c r="F197" s="11"/>
      <c r="G197" s="15"/>
      <c r="H197" s="62"/>
      <c r="I197" s="24"/>
      <c r="J197" s="69"/>
      <c r="K197" s="15"/>
      <c r="L197" s="15"/>
      <c r="M197" s="15"/>
    </row>
    <row r="198" spans="1:13" x14ac:dyDescent="0.25">
      <c r="A198" s="61"/>
      <c r="B198" s="7"/>
      <c r="C198" s="8"/>
      <c r="D198" s="10"/>
      <c r="E198" s="7"/>
      <c r="F198" s="11"/>
      <c r="G198" s="15"/>
      <c r="H198" s="62"/>
      <c r="I198" s="24"/>
      <c r="J198" s="69"/>
      <c r="K198" s="15"/>
      <c r="L198" s="15"/>
      <c r="M198" s="15"/>
    </row>
    <row r="199" spans="1:13" x14ac:dyDescent="0.25">
      <c r="A199" s="61"/>
      <c r="B199" s="7"/>
      <c r="C199" s="8"/>
      <c r="D199" s="10"/>
      <c r="E199" s="7"/>
      <c r="F199" s="11"/>
      <c r="G199" s="15"/>
      <c r="H199" s="62"/>
      <c r="I199" s="24"/>
      <c r="J199" s="69"/>
      <c r="K199" s="15"/>
      <c r="L199" s="15"/>
      <c r="M199" s="15"/>
    </row>
    <row r="200" spans="1:13" x14ac:dyDescent="0.25">
      <c r="A200" s="61"/>
      <c r="B200" s="7"/>
      <c r="C200" s="8"/>
      <c r="D200" s="10"/>
      <c r="E200" s="7"/>
      <c r="F200" s="11"/>
      <c r="G200" s="15"/>
      <c r="H200" s="62"/>
      <c r="I200" s="24"/>
      <c r="J200" s="69"/>
      <c r="K200" s="15"/>
      <c r="L200" s="15"/>
      <c r="M200" s="15"/>
    </row>
    <row r="201" spans="1:13" x14ac:dyDescent="0.25">
      <c r="A201" s="61"/>
      <c r="B201" s="7"/>
      <c r="C201" s="8"/>
      <c r="D201" s="10"/>
      <c r="E201" s="7"/>
      <c r="F201" s="11"/>
      <c r="G201" s="15"/>
      <c r="H201" s="62"/>
      <c r="I201" s="24"/>
      <c r="J201" s="69"/>
      <c r="K201" s="15"/>
      <c r="L201" s="15"/>
      <c r="M201" s="15"/>
    </row>
    <row r="202" spans="1:13" x14ac:dyDescent="0.25">
      <c r="A202" s="61"/>
      <c r="B202" s="7"/>
      <c r="C202" s="8"/>
      <c r="D202" s="10"/>
      <c r="E202" s="7"/>
      <c r="F202" s="11"/>
      <c r="G202" s="15"/>
      <c r="H202" s="62"/>
      <c r="I202" s="24"/>
      <c r="J202" s="69"/>
      <c r="K202" s="15"/>
      <c r="L202" s="15"/>
      <c r="M202" s="15"/>
    </row>
    <row r="203" spans="1:13" x14ac:dyDescent="0.25">
      <c r="A203" s="61"/>
      <c r="B203" s="7"/>
      <c r="C203" s="8"/>
      <c r="D203" s="10"/>
      <c r="E203" s="7"/>
      <c r="F203" s="11"/>
      <c r="G203" s="15"/>
      <c r="H203" s="62"/>
      <c r="I203" s="24"/>
      <c r="J203" s="69"/>
      <c r="K203" s="15"/>
      <c r="L203" s="15"/>
      <c r="M203" s="15"/>
    </row>
    <row r="204" spans="1:13" x14ac:dyDescent="0.25">
      <c r="B204" s="7"/>
      <c r="C204" s="63"/>
      <c r="D204" s="10"/>
      <c r="E204" s="7"/>
      <c r="F204" s="62"/>
      <c r="G204" s="15"/>
      <c r="H204" s="62"/>
      <c r="I204" s="24"/>
      <c r="J204" s="69"/>
      <c r="K204" s="15"/>
      <c r="L204" s="15"/>
      <c r="M204" s="15"/>
    </row>
    <row r="205" spans="1:13" x14ac:dyDescent="0.25">
      <c r="B205" s="7"/>
      <c r="C205" s="63"/>
      <c r="D205" s="10"/>
      <c r="E205" s="7"/>
      <c r="F205" s="62"/>
      <c r="G205" s="15"/>
      <c r="H205" s="62"/>
      <c r="I205" s="24"/>
      <c r="J205" s="69"/>
      <c r="K205" s="15"/>
      <c r="L205" s="15"/>
      <c r="M205" s="15"/>
    </row>
    <row r="206" spans="1:13" x14ac:dyDescent="0.25">
      <c r="B206" s="7"/>
      <c r="C206" s="63"/>
      <c r="D206" s="10"/>
      <c r="E206" s="7"/>
      <c r="F206" s="62"/>
      <c r="G206" s="15"/>
      <c r="H206" s="62"/>
      <c r="I206" s="24"/>
      <c r="J206" s="69"/>
      <c r="K206" s="15"/>
      <c r="L206" s="15"/>
      <c r="M206" s="15"/>
    </row>
    <row r="207" spans="1:13" x14ac:dyDescent="0.25">
      <c r="B207" s="7"/>
      <c r="C207" s="63"/>
      <c r="D207" s="10"/>
      <c r="E207" s="7"/>
      <c r="F207" s="62"/>
      <c r="G207" s="15"/>
      <c r="H207" s="62"/>
      <c r="I207" s="24"/>
      <c r="J207" s="69"/>
      <c r="K207" s="15"/>
      <c r="L207" s="15"/>
      <c r="M207" s="15"/>
    </row>
    <row r="208" spans="1:13" x14ac:dyDescent="0.25">
      <c r="B208" s="7"/>
      <c r="C208" s="63"/>
      <c r="D208" s="10"/>
      <c r="E208" s="7"/>
      <c r="F208" s="62"/>
      <c r="G208" s="15"/>
      <c r="H208" s="62"/>
      <c r="I208" s="24"/>
      <c r="J208" s="69"/>
      <c r="K208" s="15"/>
      <c r="L208" s="15"/>
      <c r="M208" s="15"/>
    </row>
    <row r="209" spans="2:13" x14ac:dyDescent="0.25">
      <c r="B209" s="7"/>
      <c r="C209" s="63"/>
      <c r="D209" s="10"/>
      <c r="E209" s="7"/>
      <c r="F209" s="62"/>
      <c r="G209" s="15"/>
      <c r="H209" s="62"/>
      <c r="I209" s="24"/>
      <c r="J209" s="69"/>
      <c r="K209" s="15"/>
      <c r="L209" s="15"/>
      <c r="M209" s="15"/>
    </row>
    <row r="210" spans="2:13" x14ac:dyDescent="0.25">
      <c r="B210" s="7"/>
      <c r="C210" s="63"/>
      <c r="D210" s="10"/>
      <c r="E210" s="7"/>
      <c r="F210" s="62"/>
      <c r="G210" s="15"/>
      <c r="H210" s="62"/>
      <c r="I210" s="24"/>
      <c r="J210" s="69"/>
      <c r="K210" s="15"/>
      <c r="L210" s="15"/>
      <c r="M210" s="15"/>
    </row>
    <row r="211" spans="2:13" x14ac:dyDescent="0.25">
      <c r="B211" s="7"/>
      <c r="C211" s="63"/>
      <c r="D211" s="10"/>
      <c r="E211" s="7"/>
      <c r="F211" s="62"/>
      <c r="G211" s="15"/>
      <c r="H211" s="62"/>
      <c r="I211" s="24"/>
      <c r="J211" s="69"/>
      <c r="K211" s="15"/>
      <c r="L211" s="15"/>
      <c r="M211" s="15"/>
    </row>
    <row r="212" spans="2:13" x14ac:dyDescent="0.25">
      <c r="B212" s="7"/>
      <c r="C212" s="63"/>
      <c r="D212" s="10"/>
      <c r="E212" s="7"/>
      <c r="F212" s="62"/>
      <c r="G212" s="15"/>
      <c r="H212" s="62"/>
      <c r="I212" s="24"/>
      <c r="J212" s="69"/>
      <c r="K212" s="15"/>
      <c r="L212" s="15"/>
      <c r="M212" s="15"/>
    </row>
    <row r="213" spans="2:13" x14ac:dyDescent="0.25">
      <c r="B213" s="7"/>
      <c r="C213" s="63"/>
      <c r="D213" s="10"/>
      <c r="E213" s="7"/>
      <c r="F213" s="62"/>
      <c r="G213" s="15"/>
      <c r="H213" s="62"/>
      <c r="I213" s="24"/>
      <c r="J213" s="69"/>
      <c r="K213" s="15"/>
      <c r="L213" s="15"/>
      <c r="M213" s="15"/>
    </row>
    <row r="214" spans="2:13" x14ac:dyDescent="0.25">
      <c r="B214" s="7"/>
      <c r="C214" s="63"/>
      <c r="D214" s="10"/>
      <c r="E214" s="7"/>
      <c r="F214" s="62"/>
      <c r="G214" s="15"/>
      <c r="H214" s="62"/>
      <c r="I214" s="24"/>
      <c r="J214" s="69"/>
      <c r="K214" s="15"/>
      <c r="L214" s="15"/>
      <c r="M214" s="15"/>
    </row>
    <row r="215" spans="2:13" x14ac:dyDescent="0.25">
      <c r="B215" s="7"/>
      <c r="C215" s="63"/>
      <c r="D215" s="10"/>
      <c r="E215" s="7"/>
      <c r="F215" s="62"/>
      <c r="G215" s="15"/>
      <c r="H215" s="62"/>
      <c r="I215" s="24"/>
      <c r="J215" s="69"/>
      <c r="K215" s="15"/>
      <c r="L215" s="15"/>
      <c r="M215" s="15"/>
    </row>
    <row r="216" spans="2:13" x14ac:dyDescent="0.25">
      <c r="B216" s="7"/>
      <c r="C216" s="63"/>
      <c r="D216" s="10"/>
      <c r="E216" s="7"/>
      <c r="F216" s="62"/>
      <c r="G216" s="15"/>
      <c r="H216" s="62"/>
      <c r="I216" s="24"/>
      <c r="J216" s="69"/>
      <c r="K216" s="15"/>
      <c r="L216" s="15"/>
      <c r="M216" s="15"/>
    </row>
    <row r="217" spans="2:13" x14ac:dyDescent="0.25">
      <c r="B217" s="7"/>
      <c r="C217" s="63"/>
      <c r="D217" s="10"/>
      <c r="E217" s="7"/>
      <c r="F217" s="62"/>
      <c r="G217" s="15"/>
      <c r="H217" s="62"/>
      <c r="I217" s="24"/>
      <c r="J217" s="69"/>
      <c r="K217" s="15"/>
      <c r="L217" s="15"/>
      <c r="M217" s="15"/>
    </row>
    <row r="218" spans="2:13" x14ac:dyDescent="0.25">
      <c r="B218" s="7"/>
      <c r="C218" s="63"/>
      <c r="D218" s="10"/>
      <c r="E218" s="7"/>
      <c r="F218" s="62"/>
      <c r="G218" s="15"/>
      <c r="H218" s="62"/>
      <c r="I218" s="24"/>
      <c r="J218" s="69"/>
      <c r="K218" s="15"/>
      <c r="L218" s="15"/>
      <c r="M218" s="15"/>
    </row>
    <row r="219" spans="2:13" x14ac:dyDescent="0.25">
      <c r="B219" s="7"/>
      <c r="C219" s="63"/>
      <c r="D219" s="10"/>
      <c r="E219" s="7"/>
      <c r="F219" s="62"/>
      <c r="G219" s="15"/>
      <c r="H219" s="62"/>
      <c r="I219" s="24"/>
      <c r="J219" s="69"/>
      <c r="K219" s="15"/>
      <c r="L219" s="15"/>
      <c r="M219" s="15"/>
    </row>
    <row r="220" spans="2:13" x14ac:dyDescent="0.25">
      <c r="B220" s="7"/>
      <c r="C220" s="63"/>
      <c r="D220" s="10"/>
      <c r="E220" s="7"/>
      <c r="F220" s="62"/>
      <c r="G220" s="15"/>
      <c r="H220" s="62"/>
      <c r="I220" s="24"/>
      <c r="J220" s="69"/>
      <c r="K220" s="15"/>
      <c r="L220" s="15"/>
      <c r="M220" s="15"/>
    </row>
    <row r="221" spans="2:13" x14ac:dyDescent="0.25">
      <c r="B221" s="7"/>
      <c r="C221" s="63"/>
      <c r="D221" s="10"/>
      <c r="E221" s="7"/>
      <c r="F221" s="62"/>
      <c r="G221" s="15"/>
      <c r="H221" s="62"/>
      <c r="I221" s="24"/>
      <c r="J221" s="69"/>
      <c r="K221" s="15"/>
      <c r="L221" s="15"/>
      <c r="M221" s="15"/>
    </row>
    <row r="222" spans="2:13" x14ac:dyDescent="0.25">
      <c r="B222" s="7"/>
      <c r="C222" s="63"/>
      <c r="D222" s="10"/>
      <c r="E222" s="7"/>
      <c r="F222" s="62"/>
      <c r="G222" s="15"/>
      <c r="H222" s="62"/>
      <c r="I222" s="24"/>
      <c r="J222" s="69"/>
      <c r="K222" s="15"/>
      <c r="L222" s="15"/>
      <c r="M222" s="15"/>
    </row>
    <row r="223" spans="2:13" x14ac:dyDescent="0.25">
      <c r="B223" s="7"/>
      <c r="C223" s="63"/>
      <c r="D223" s="10"/>
      <c r="E223" s="7"/>
      <c r="F223" s="62"/>
      <c r="G223" s="15"/>
      <c r="H223" s="62"/>
      <c r="I223" s="24"/>
      <c r="J223" s="69"/>
      <c r="K223" s="15"/>
      <c r="L223" s="15"/>
      <c r="M223" s="15"/>
    </row>
    <row r="224" spans="2:13" x14ac:dyDescent="0.25">
      <c r="B224" s="7"/>
      <c r="C224" s="63"/>
      <c r="D224" s="10"/>
      <c r="E224" s="7"/>
      <c r="F224" s="62"/>
      <c r="G224" s="15"/>
      <c r="H224" s="62"/>
      <c r="I224" s="24"/>
      <c r="J224" s="69"/>
      <c r="K224" s="15"/>
      <c r="L224" s="15"/>
      <c r="M224" s="15"/>
    </row>
    <row r="225" spans="2:13" x14ac:dyDescent="0.25">
      <c r="B225" s="7"/>
      <c r="C225" s="63"/>
      <c r="D225" s="10"/>
      <c r="E225" s="7"/>
      <c r="F225" s="62"/>
      <c r="G225" s="15"/>
      <c r="H225" s="62"/>
      <c r="I225" s="24"/>
      <c r="J225" s="69"/>
      <c r="K225" s="15"/>
      <c r="L225" s="15"/>
      <c r="M225" s="15"/>
    </row>
    <row r="226" spans="2:13" x14ac:dyDescent="0.25">
      <c r="B226" s="7"/>
      <c r="C226" s="63"/>
      <c r="D226" s="10"/>
      <c r="E226" s="7"/>
      <c r="F226" s="62"/>
      <c r="G226" s="15"/>
      <c r="H226" s="62"/>
      <c r="I226" s="24"/>
      <c r="J226" s="69"/>
      <c r="K226" s="15"/>
      <c r="L226" s="15"/>
      <c r="M226" s="15"/>
    </row>
    <row r="227" spans="2:13" x14ac:dyDescent="0.25">
      <c r="B227" s="7"/>
      <c r="C227" s="63"/>
      <c r="D227" s="10"/>
      <c r="E227" s="7"/>
      <c r="F227" s="62"/>
      <c r="G227" s="15"/>
      <c r="H227" s="62"/>
      <c r="I227" s="24"/>
      <c r="J227" s="69"/>
      <c r="K227" s="15"/>
      <c r="L227" s="15"/>
      <c r="M227" s="15"/>
    </row>
    <row r="228" spans="2:13" x14ac:dyDescent="0.25">
      <c r="B228" s="7"/>
      <c r="C228" s="63"/>
      <c r="D228" s="10"/>
      <c r="E228" s="7"/>
      <c r="F228" s="62"/>
      <c r="G228" s="15"/>
      <c r="H228" s="62"/>
      <c r="I228" s="24"/>
      <c r="J228" s="69"/>
      <c r="K228" s="15"/>
      <c r="L228" s="15"/>
      <c r="M228" s="15"/>
    </row>
    <row r="229" spans="2:13" x14ac:dyDescent="0.25">
      <c r="B229" s="7"/>
      <c r="C229" s="63"/>
      <c r="D229" s="10"/>
      <c r="E229" s="7"/>
      <c r="F229" s="62"/>
      <c r="G229" s="15"/>
      <c r="H229" s="62"/>
      <c r="I229" s="24"/>
      <c r="J229" s="69"/>
      <c r="K229" s="15"/>
      <c r="L229" s="15"/>
      <c r="M229" s="15"/>
    </row>
    <row r="230" spans="2:13" x14ac:dyDescent="0.25">
      <c r="B230" s="7"/>
      <c r="C230" s="63"/>
      <c r="D230" s="10"/>
      <c r="E230" s="7"/>
      <c r="F230" s="62"/>
      <c r="G230" s="15"/>
      <c r="H230" s="62"/>
      <c r="I230" s="24"/>
      <c r="J230" s="69"/>
      <c r="K230" s="15"/>
      <c r="L230" s="15"/>
      <c r="M230" s="15"/>
    </row>
    <row r="231" spans="2:13" x14ac:dyDescent="0.25">
      <c r="B231" s="7"/>
      <c r="C231" s="63"/>
      <c r="D231" s="10"/>
      <c r="E231" s="7"/>
      <c r="F231" s="62"/>
      <c r="G231" s="15"/>
      <c r="H231" s="62"/>
      <c r="I231" s="24"/>
      <c r="J231" s="69"/>
      <c r="K231" s="15"/>
      <c r="L231" s="15"/>
      <c r="M231" s="15"/>
    </row>
    <row r="232" spans="2:13" x14ac:dyDescent="0.25">
      <c r="B232" s="7"/>
      <c r="C232" s="63"/>
      <c r="D232" s="10"/>
      <c r="E232" s="7"/>
      <c r="F232" s="62"/>
      <c r="G232" s="15"/>
      <c r="H232" s="62"/>
      <c r="I232" s="24"/>
      <c r="J232" s="69"/>
      <c r="K232" s="15"/>
      <c r="L232" s="15"/>
      <c r="M232" s="15"/>
    </row>
    <row r="233" spans="2:13" x14ac:dyDescent="0.25">
      <c r="B233" s="7"/>
      <c r="C233" s="63"/>
      <c r="D233" s="10"/>
      <c r="E233" s="7"/>
      <c r="F233" s="62"/>
      <c r="G233" s="15"/>
      <c r="H233" s="62"/>
      <c r="I233" s="24"/>
      <c r="J233" s="69"/>
      <c r="K233" s="15"/>
      <c r="L233" s="15"/>
      <c r="M233" s="15"/>
    </row>
    <row r="234" spans="2:13" x14ac:dyDescent="0.25">
      <c r="B234" s="7"/>
      <c r="C234" s="63"/>
      <c r="D234" s="10"/>
      <c r="E234" s="7"/>
      <c r="F234" s="62"/>
      <c r="G234" s="15"/>
      <c r="H234" s="62"/>
      <c r="I234" s="24"/>
      <c r="J234" s="69"/>
      <c r="K234" s="15"/>
      <c r="L234" s="15"/>
      <c r="M234" s="15"/>
    </row>
    <row r="235" spans="2:13" x14ac:dyDescent="0.25">
      <c r="B235" s="7"/>
      <c r="C235" s="63"/>
      <c r="D235" s="10"/>
      <c r="E235" s="7"/>
      <c r="F235" s="62"/>
      <c r="G235" s="15"/>
      <c r="H235" s="62"/>
      <c r="I235" s="24"/>
      <c r="J235" s="69"/>
      <c r="K235" s="15"/>
      <c r="L235" s="15"/>
      <c r="M235" s="15"/>
    </row>
    <row r="236" spans="2:13" x14ac:dyDescent="0.25">
      <c r="B236" s="7"/>
      <c r="C236" s="63"/>
      <c r="D236" s="10"/>
      <c r="E236" s="7"/>
      <c r="F236" s="62"/>
      <c r="G236" s="15"/>
      <c r="H236" s="62"/>
      <c r="I236" s="24"/>
      <c r="J236" s="69"/>
      <c r="K236" s="15"/>
      <c r="L236" s="15"/>
      <c r="M236" s="15"/>
    </row>
    <row r="237" spans="2:13" x14ac:dyDescent="0.25">
      <c r="B237" s="7"/>
      <c r="C237" s="63"/>
      <c r="D237" s="10"/>
      <c r="E237" s="7"/>
      <c r="F237" s="62"/>
      <c r="G237" s="15"/>
      <c r="H237" s="62"/>
      <c r="I237" s="24"/>
      <c r="J237" s="69"/>
      <c r="K237" s="15"/>
      <c r="L237" s="15"/>
      <c r="M237" s="15"/>
    </row>
    <row r="238" spans="2:13" x14ac:dyDescent="0.25">
      <c r="B238" s="7"/>
      <c r="C238" s="63"/>
      <c r="D238" s="10"/>
      <c r="E238" s="7"/>
      <c r="F238" s="62"/>
      <c r="G238" s="15"/>
      <c r="H238" s="62"/>
      <c r="I238" s="24"/>
      <c r="J238" s="69"/>
      <c r="K238" s="15"/>
      <c r="L238" s="15"/>
      <c r="M238" s="15"/>
    </row>
    <row r="239" spans="2:13" x14ac:dyDescent="0.25">
      <c r="B239" s="7"/>
      <c r="C239" s="63"/>
      <c r="D239" s="10"/>
      <c r="E239" s="7"/>
      <c r="F239" s="62"/>
      <c r="G239" s="15"/>
      <c r="H239" s="62"/>
      <c r="I239" s="24"/>
      <c r="J239" s="69"/>
      <c r="K239" s="15"/>
      <c r="L239" s="15"/>
      <c r="M239" s="15"/>
    </row>
    <row r="240" spans="2:13" x14ac:dyDescent="0.25">
      <c r="B240" s="7"/>
      <c r="C240" s="63"/>
      <c r="D240" s="10"/>
      <c r="E240" s="7"/>
      <c r="F240" s="62"/>
      <c r="G240" s="15"/>
      <c r="H240" s="62"/>
      <c r="I240" s="24"/>
      <c r="J240" s="69"/>
      <c r="K240" s="15"/>
      <c r="L240" s="15"/>
      <c r="M240" s="15"/>
    </row>
    <row r="241" spans="2:13" x14ac:dyDescent="0.25">
      <c r="B241" s="7"/>
      <c r="C241" s="63"/>
      <c r="D241" s="10"/>
      <c r="E241" s="7"/>
      <c r="F241" s="62"/>
      <c r="G241" s="15"/>
      <c r="H241" s="62"/>
      <c r="I241" s="24"/>
      <c r="J241" s="69"/>
      <c r="K241" s="15"/>
      <c r="L241" s="15"/>
      <c r="M241" s="15"/>
    </row>
    <row r="242" spans="2:13" x14ac:dyDescent="0.25">
      <c r="B242" s="7"/>
      <c r="C242" s="63"/>
      <c r="D242" s="10"/>
      <c r="E242" s="7"/>
      <c r="F242" s="62"/>
      <c r="G242" s="15"/>
      <c r="H242" s="62"/>
      <c r="I242" s="24"/>
      <c r="J242" s="69"/>
      <c r="K242" s="15"/>
      <c r="L242" s="15"/>
      <c r="M242" s="15"/>
    </row>
    <row r="243" spans="2:13" x14ac:dyDescent="0.25">
      <c r="B243" s="7"/>
      <c r="C243" s="63"/>
      <c r="D243" s="10"/>
      <c r="E243" s="7"/>
      <c r="F243" s="62"/>
      <c r="G243" s="15"/>
      <c r="H243" s="62"/>
      <c r="I243" s="24"/>
      <c r="J243" s="69"/>
      <c r="K243" s="15"/>
      <c r="L243" s="15"/>
      <c r="M243" s="15"/>
    </row>
    <row r="244" spans="2:13" x14ac:dyDescent="0.25">
      <c r="B244" s="7"/>
      <c r="C244" s="63"/>
      <c r="D244" s="10"/>
      <c r="E244" s="7"/>
      <c r="F244" s="62"/>
      <c r="G244" s="15"/>
      <c r="H244" s="62"/>
      <c r="I244" s="24"/>
      <c r="J244" s="69"/>
      <c r="K244" s="15"/>
      <c r="L244" s="15"/>
      <c r="M244" s="15"/>
    </row>
    <row r="245" spans="2:13" x14ac:dyDescent="0.25">
      <c r="B245" s="7"/>
      <c r="C245" s="63"/>
      <c r="D245" s="10"/>
      <c r="E245" s="7"/>
      <c r="F245" s="62"/>
      <c r="G245" s="15"/>
      <c r="H245" s="62"/>
      <c r="I245" s="24"/>
      <c r="J245" s="69"/>
      <c r="K245" s="15"/>
      <c r="L245" s="15"/>
      <c r="M245" s="15"/>
    </row>
    <row r="246" spans="2:13" x14ac:dyDescent="0.25">
      <c r="B246" s="7"/>
      <c r="C246" s="63"/>
      <c r="D246" s="10"/>
      <c r="E246" s="7"/>
      <c r="F246" s="62"/>
      <c r="G246" s="15"/>
      <c r="H246" s="62"/>
      <c r="I246" s="24"/>
      <c r="J246" s="69"/>
      <c r="K246" s="15"/>
      <c r="L246" s="15"/>
      <c r="M246" s="15"/>
    </row>
    <row r="247" spans="2:13" x14ac:dyDescent="0.25">
      <c r="B247" s="7"/>
      <c r="C247" s="63"/>
      <c r="D247" s="10"/>
      <c r="E247" s="7"/>
      <c r="F247" s="62"/>
      <c r="G247" s="15"/>
      <c r="H247" s="62"/>
      <c r="I247" s="24"/>
      <c r="J247" s="69"/>
      <c r="K247" s="15"/>
      <c r="L247" s="15"/>
      <c r="M247" s="15"/>
    </row>
    <row r="248" spans="2:13" x14ac:dyDescent="0.25">
      <c r="B248" s="7"/>
      <c r="C248" s="63"/>
      <c r="D248" s="10"/>
      <c r="E248" s="7"/>
      <c r="F248" s="62"/>
      <c r="G248" s="15"/>
      <c r="H248" s="62"/>
      <c r="I248" s="24"/>
      <c r="J248" s="69"/>
      <c r="K248" s="15"/>
      <c r="L248" s="15"/>
      <c r="M248" s="15"/>
    </row>
    <row r="249" spans="2:13" x14ac:dyDescent="0.25">
      <c r="B249" s="7"/>
      <c r="C249" s="63"/>
      <c r="D249" s="10"/>
      <c r="E249" s="7"/>
      <c r="F249" s="62"/>
      <c r="G249" s="15"/>
      <c r="H249" s="62"/>
      <c r="I249" s="24"/>
      <c r="J249" s="69"/>
      <c r="K249" s="15"/>
      <c r="L249" s="15"/>
      <c r="M249" s="15"/>
    </row>
    <row r="250" spans="2:13" x14ac:dyDescent="0.25">
      <c r="B250" s="7"/>
      <c r="C250" s="63"/>
      <c r="D250" s="10"/>
      <c r="E250" s="7"/>
      <c r="F250" s="62"/>
      <c r="G250" s="15"/>
      <c r="H250" s="62"/>
      <c r="I250" s="24"/>
      <c r="J250" s="69"/>
      <c r="K250" s="15"/>
      <c r="L250" s="15"/>
      <c r="M250" s="15"/>
    </row>
    <row r="251" spans="2:13" x14ac:dyDescent="0.25">
      <c r="B251" s="7"/>
      <c r="C251" s="63"/>
      <c r="D251" s="10"/>
      <c r="E251" s="7"/>
      <c r="F251" s="62"/>
      <c r="G251" s="15"/>
      <c r="H251" s="62"/>
      <c r="I251" s="24"/>
      <c r="J251" s="69"/>
      <c r="K251" s="15"/>
      <c r="L251" s="15"/>
      <c r="M251" s="15"/>
    </row>
    <row r="252" spans="2:13" x14ac:dyDescent="0.25">
      <c r="B252" s="7"/>
      <c r="C252" s="63"/>
      <c r="D252" s="10"/>
      <c r="E252" s="7"/>
      <c r="F252" s="62"/>
      <c r="G252" s="15"/>
      <c r="H252" s="62"/>
      <c r="I252" s="24"/>
      <c r="J252" s="69"/>
      <c r="K252" s="15"/>
      <c r="L252" s="15"/>
      <c r="M252" s="15"/>
    </row>
    <row r="253" spans="2:13" x14ac:dyDescent="0.25">
      <c r="B253" s="7"/>
      <c r="C253" s="63"/>
      <c r="D253" s="10"/>
      <c r="E253" s="7"/>
      <c r="F253" s="62"/>
      <c r="G253" s="15"/>
      <c r="H253" s="62"/>
      <c r="I253" s="24"/>
      <c r="J253" s="69"/>
      <c r="K253" s="15"/>
      <c r="L253" s="15"/>
      <c r="M253" s="15"/>
    </row>
    <row r="254" spans="2:13" x14ac:dyDescent="0.25">
      <c r="B254" s="7"/>
      <c r="C254" s="63"/>
      <c r="D254" s="10"/>
      <c r="E254" s="7"/>
      <c r="F254" s="62"/>
      <c r="G254" s="15"/>
      <c r="H254" s="62"/>
      <c r="I254" s="24"/>
      <c r="J254" s="69"/>
      <c r="K254" s="15"/>
      <c r="L254" s="15"/>
      <c r="M254" s="15"/>
    </row>
    <row r="255" spans="2:13" x14ac:dyDescent="0.25">
      <c r="B255" s="7"/>
      <c r="C255" s="63"/>
      <c r="D255" s="10"/>
      <c r="E255" s="7"/>
      <c r="F255" s="62"/>
      <c r="G255" s="15"/>
      <c r="H255" s="62"/>
      <c r="I255" s="24"/>
      <c r="J255" s="69"/>
      <c r="K255" s="15"/>
      <c r="L255" s="15"/>
      <c r="M255" s="15"/>
    </row>
    <row r="256" spans="2:13" x14ac:dyDescent="0.25">
      <c r="B256" s="7"/>
      <c r="C256" s="8"/>
      <c r="D256" s="10"/>
      <c r="E256" s="7"/>
      <c r="F256" s="62"/>
      <c r="G256" s="15"/>
      <c r="H256" s="62"/>
      <c r="I256" s="24"/>
      <c r="J256" s="69"/>
      <c r="K256" s="15"/>
      <c r="L256" s="15"/>
      <c r="M256" s="15"/>
    </row>
    <row r="257" spans="2:13" x14ac:dyDescent="0.25">
      <c r="B257" s="7"/>
      <c r="C257" s="8"/>
      <c r="D257" s="10"/>
      <c r="E257" s="7"/>
      <c r="F257" s="62"/>
      <c r="G257" s="15"/>
      <c r="H257" s="62"/>
      <c r="I257" s="24"/>
      <c r="J257" s="69"/>
      <c r="K257" s="15"/>
      <c r="L257" s="15"/>
      <c r="M257" s="15"/>
    </row>
    <row r="258" spans="2:13" x14ac:dyDescent="0.25">
      <c r="B258" s="7"/>
      <c r="C258" s="8"/>
      <c r="D258" s="10"/>
      <c r="E258" s="7"/>
      <c r="F258" s="62"/>
      <c r="G258" s="15"/>
      <c r="H258" s="62"/>
      <c r="I258" s="24"/>
      <c r="J258" s="69"/>
      <c r="K258" s="15"/>
      <c r="L258" s="15"/>
      <c r="M258" s="15"/>
    </row>
    <row r="259" spans="2:13" x14ac:dyDescent="0.25">
      <c r="B259" s="7"/>
      <c r="C259" s="8"/>
      <c r="D259" s="10"/>
      <c r="E259" s="7"/>
      <c r="F259" s="62"/>
      <c r="G259" s="15"/>
      <c r="H259" s="62"/>
      <c r="I259" s="24"/>
      <c r="J259" s="69"/>
      <c r="K259" s="15"/>
      <c r="L259" s="15"/>
      <c r="M259" s="15"/>
    </row>
    <row r="260" spans="2:13" x14ac:dyDescent="0.25">
      <c r="B260" s="7"/>
      <c r="C260" s="8"/>
      <c r="D260" s="10"/>
      <c r="E260" s="7"/>
      <c r="F260" s="62"/>
      <c r="G260" s="15"/>
      <c r="H260" s="62"/>
      <c r="I260" s="24"/>
      <c r="J260" s="69"/>
      <c r="K260" s="15"/>
      <c r="L260" s="15"/>
      <c r="M260" s="15"/>
    </row>
    <row r="261" spans="2:13" x14ac:dyDescent="0.25">
      <c r="B261" s="7"/>
      <c r="C261" s="8"/>
      <c r="D261" s="10"/>
      <c r="E261" s="7"/>
      <c r="F261" s="62"/>
      <c r="G261" s="15"/>
      <c r="H261" s="62"/>
      <c r="I261" s="24"/>
      <c r="J261" s="69"/>
      <c r="K261" s="15"/>
      <c r="L261" s="15"/>
      <c r="M261" s="15"/>
    </row>
    <row r="262" spans="2:13" x14ac:dyDescent="0.25">
      <c r="B262" s="7"/>
      <c r="C262" s="8"/>
      <c r="D262" s="10"/>
      <c r="E262" s="7"/>
      <c r="F262" s="62"/>
      <c r="G262" s="15"/>
      <c r="H262" s="62"/>
      <c r="I262" s="24"/>
      <c r="J262" s="69"/>
      <c r="K262" s="15"/>
      <c r="L262" s="15"/>
      <c r="M262" s="15"/>
    </row>
    <row r="263" spans="2:13" x14ac:dyDescent="0.25">
      <c r="B263" s="7"/>
      <c r="C263" s="8"/>
      <c r="D263" s="10"/>
      <c r="E263" s="7"/>
      <c r="F263" s="62"/>
      <c r="G263" s="15"/>
      <c r="H263" s="62"/>
      <c r="I263" s="24"/>
      <c r="J263" s="69"/>
      <c r="K263" s="15"/>
      <c r="L263" s="15"/>
      <c r="M263" s="15"/>
    </row>
    <row r="264" spans="2:13" x14ac:dyDescent="0.25">
      <c r="B264" s="7"/>
      <c r="C264" s="8"/>
      <c r="D264" s="10"/>
      <c r="E264" s="7"/>
      <c r="F264" s="62"/>
      <c r="G264" s="15"/>
      <c r="H264" s="62"/>
      <c r="I264" s="24"/>
      <c r="J264" s="69"/>
      <c r="K264" s="15"/>
      <c r="L264" s="15"/>
      <c r="M264" s="15"/>
    </row>
    <row r="265" spans="2:13" x14ac:dyDescent="0.25">
      <c r="B265" s="7"/>
      <c r="C265" s="8"/>
      <c r="D265" s="10"/>
      <c r="E265" s="7"/>
      <c r="F265" s="62"/>
      <c r="G265" s="15"/>
      <c r="H265" s="62"/>
      <c r="I265" s="24"/>
      <c r="J265" s="69"/>
      <c r="K265" s="15"/>
      <c r="L265" s="15"/>
      <c r="M265" s="15"/>
    </row>
    <row r="266" spans="2:13" x14ac:dyDescent="0.25">
      <c r="B266" s="7"/>
      <c r="C266" s="8"/>
      <c r="D266" s="10"/>
      <c r="E266" s="7"/>
      <c r="F266" s="62"/>
      <c r="G266" s="15"/>
      <c r="H266" s="62"/>
      <c r="I266" s="24"/>
      <c r="J266" s="69"/>
      <c r="K266" s="15"/>
      <c r="L266" s="15"/>
      <c r="M266" s="15"/>
    </row>
    <row r="267" spans="2:13" x14ac:dyDescent="0.25">
      <c r="B267" s="7"/>
      <c r="C267" s="8"/>
      <c r="D267" s="10"/>
      <c r="E267" s="7"/>
      <c r="F267" s="62"/>
      <c r="G267" s="15"/>
      <c r="H267" s="62"/>
      <c r="I267" s="24"/>
      <c r="J267" s="69"/>
      <c r="K267" s="15"/>
      <c r="L267" s="15"/>
      <c r="M267" s="15"/>
    </row>
    <row r="268" spans="2:13" x14ac:dyDescent="0.25">
      <c r="B268" s="7"/>
      <c r="C268" s="8"/>
      <c r="D268" s="10"/>
      <c r="E268" s="7"/>
      <c r="F268" s="62"/>
      <c r="G268" s="15"/>
      <c r="H268" s="62"/>
      <c r="I268" s="24"/>
      <c r="J268" s="69"/>
      <c r="K268" s="15"/>
      <c r="L268" s="15"/>
      <c r="M268" s="15"/>
    </row>
    <row r="269" spans="2:13" x14ac:dyDescent="0.25">
      <c r="B269" s="7"/>
      <c r="C269" s="8"/>
      <c r="D269" s="10"/>
      <c r="E269" s="7"/>
      <c r="F269" s="62"/>
      <c r="G269" s="15"/>
      <c r="H269" s="62"/>
      <c r="I269" s="24"/>
      <c r="J269" s="69"/>
      <c r="K269" s="15"/>
      <c r="L269" s="15"/>
      <c r="M269" s="15"/>
    </row>
    <row r="270" spans="2:13" x14ac:dyDescent="0.25">
      <c r="B270" s="7"/>
      <c r="C270" s="63"/>
      <c r="D270" s="10"/>
      <c r="E270" s="7"/>
      <c r="F270" s="62"/>
      <c r="G270" s="15"/>
      <c r="H270" s="62"/>
      <c r="I270" s="24"/>
      <c r="J270" s="69"/>
      <c r="K270" s="15"/>
      <c r="L270" s="15"/>
      <c r="M270" s="15"/>
    </row>
    <row r="271" spans="2:13" x14ac:dyDescent="0.25">
      <c r="B271" s="7"/>
      <c r="C271" s="63"/>
      <c r="D271" s="10"/>
      <c r="E271" s="7"/>
      <c r="F271" s="62"/>
      <c r="G271" s="15"/>
      <c r="H271" s="62"/>
      <c r="I271" s="24"/>
      <c r="J271" s="69"/>
      <c r="K271" s="15"/>
      <c r="L271" s="15"/>
      <c r="M271" s="15"/>
    </row>
    <row r="272" spans="2:13" x14ac:dyDescent="0.25">
      <c r="B272" s="7"/>
      <c r="C272" s="63"/>
      <c r="D272" s="10"/>
      <c r="E272" s="7"/>
      <c r="F272" s="62"/>
      <c r="G272" s="15"/>
      <c r="H272" s="62"/>
      <c r="I272" s="24"/>
      <c r="J272" s="69"/>
      <c r="K272" s="15"/>
      <c r="L272" s="15"/>
      <c r="M272" s="15"/>
    </row>
    <row r="273" spans="2:13" x14ac:dyDescent="0.25">
      <c r="B273" s="7"/>
      <c r="C273" s="63"/>
      <c r="D273" s="10"/>
      <c r="E273" s="7"/>
      <c r="F273" s="62"/>
      <c r="G273" s="15"/>
      <c r="H273" s="62"/>
      <c r="I273" s="24"/>
      <c r="J273" s="69"/>
      <c r="K273" s="15"/>
      <c r="L273" s="15"/>
      <c r="M273" s="15"/>
    </row>
    <row r="274" spans="2:13" x14ac:dyDescent="0.25">
      <c r="B274" s="7"/>
      <c r="C274" s="63"/>
      <c r="D274" s="10"/>
      <c r="E274" s="7"/>
      <c r="F274" s="62"/>
      <c r="G274" s="15"/>
      <c r="H274" s="62"/>
      <c r="I274" s="24"/>
      <c r="J274" s="69"/>
      <c r="K274" s="15"/>
      <c r="L274" s="15"/>
      <c r="M274" s="15"/>
    </row>
    <row r="275" spans="2:13" x14ac:dyDescent="0.25">
      <c r="B275" s="7"/>
      <c r="C275" s="63"/>
      <c r="D275" s="10"/>
      <c r="E275" s="7"/>
      <c r="F275" s="62"/>
      <c r="G275" s="15"/>
      <c r="H275" s="62"/>
      <c r="I275" s="24"/>
      <c r="J275" s="69"/>
      <c r="K275" s="15"/>
      <c r="L275" s="15"/>
      <c r="M275" s="15"/>
    </row>
    <row r="276" spans="2:13" x14ac:dyDescent="0.25">
      <c r="B276" s="7"/>
      <c r="C276" s="63"/>
      <c r="D276" s="10"/>
      <c r="E276" s="7"/>
      <c r="F276" s="62"/>
      <c r="G276" s="15"/>
      <c r="H276" s="62"/>
      <c r="I276" s="24"/>
      <c r="J276" s="69"/>
      <c r="K276" s="15"/>
      <c r="L276" s="15"/>
      <c r="M276" s="15"/>
    </row>
    <row r="277" spans="2:13" x14ac:dyDescent="0.25">
      <c r="B277" s="7"/>
      <c r="C277" s="63"/>
      <c r="D277" s="10"/>
      <c r="E277" s="7"/>
      <c r="F277" s="62"/>
      <c r="G277" s="15"/>
      <c r="H277" s="62"/>
      <c r="I277" s="24"/>
      <c r="J277" s="69"/>
      <c r="K277" s="15"/>
      <c r="L277" s="15"/>
      <c r="M277" s="15"/>
    </row>
    <row r="278" spans="2:13" x14ac:dyDescent="0.25">
      <c r="B278" s="7"/>
      <c r="C278" s="63"/>
      <c r="D278" s="10"/>
      <c r="E278" s="7"/>
      <c r="F278" s="62"/>
      <c r="G278" s="15"/>
      <c r="H278" s="62"/>
      <c r="I278" s="24"/>
      <c r="J278" s="69"/>
      <c r="K278" s="15"/>
      <c r="L278" s="15"/>
      <c r="M278" s="15"/>
    </row>
    <row r="279" spans="2:13" x14ac:dyDescent="0.25">
      <c r="B279" s="7"/>
      <c r="C279" s="63"/>
      <c r="D279" s="10"/>
      <c r="E279" s="7"/>
      <c r="F279" s="62"/>
      <c r="G279" s="15"/>
      <c r="H279" s="62"/>
      <c r="I279" s="24"/>
      <c r="J279" s="69"/>
      <c r="K279" s="15"/>
      <c r="L279" s="15"/>
      <c r="M279" s="15"/>
    </row>
    <row r="280" spans="2:13" x14ac:dyDescent="0.25">
      <c r="B280" s="7"/>
      <c r="C280" s="63"/>
      <c r="D280" s="10"/>
      <c r="E280" s="7"/>
      <c r="F280" s="62"/>
      <c r="G280" s="15"/>
      <c r="H280" s="62"/>
      <c r="I280" s="24"/>
      <c r="J280" s="69"/>
      <c r="K280" s="15"/>
      <c r="L280" s="15"/>
      <c r="M280" s="15"/>
    </row>
    <row r="281" spans="2:13" x14ac:dyDescent="0.25">
      <c r="B281" s="7"/>
      <c r="C281" s="63"/>
      <c r="D281" s="10"/>
      <c r="E281" s="7"/>
      <c r="F281" s="62"/>
      <c r="G281" s="15"/>
      <c r="H281" s="62"/>
      <c r="I281" s="24"/>
      <c r="J281" s="69"/>
      <c r="K281" s="15"/>
      <c r="L281" s="15"/>
      <c r="M281" s="15"/>
    </row>
    <row r="282" spans="2:13" x14ac:dyDescent="0.25">
      <c r="B282" s="7"/>
      <c r="C282" s="63"/>
      <c r="D282" s="10"/>
      <c r="E282" s="7"/>
      <c r="F282" s="62"/>
      <c r="G282" s="15"/>
      <c r="H282" s="62"/>
      <c r="I282" s="24"/>
      <c r="J282" s="69"/>
      <c r="K282" s="15"/>
      <c r="L282" s="15"/>
      <c r="M282" s="15"/>
    </row>
    <row r="283" spans="2:13" x14ac:dyDescent="0.25">
      <c r="B283" s="7"/>
      <c r="C283" s="63"/>
      <c r="D283" s="10"/>
      <c r="E283" s="7"/>
      <c r="F283" s="62"/>
      <c r="G283" s="15"/>
      <c r="H283" s="62"/>
      <c r="I283" s="24"/>
      <c r="J283" s="69"/>
      <c r="K283" s="15"/>
      <c r="L283" s="15"/>
      <c r="M283" s="15"/>
    </row>
    <row r="284" spans="2:13" x14ac:dyDescent="0.25">
      <c r="B284" s="7"/>
      <c r="C284" s="63"/>
      <c r="D284" s="10"/>
      <c r="E284" s="7"/>
      <c r="F284" s="62"/>
      <c r="G284" s="15"/>
      <c r="H284" s="62"/>
      <c r="I284" s="24"/>
      <c r="J284" s="69"/>
      <c r="K284" s="15"/>
      <c r="L284" s="15"/>
      <c r="M284" s="15"/>
    </row>
    <row r="285" spans="2:13" x14ac:dyDescent="0.25">
      <c r="B285" s="7"/>
      <c r="C285" s="63"/>
      <c r="D285" s="10"/>
      <c r="E285" s="7"/>
      <c r="F285" s="62"/>
      <c r="G285" s="15"/>
      <c r="H285" s="62"/>
      <c r="I285" s="24"/>
      <c r="J285" s="69"/>
      <c r="K285" s="15"/>
      <c r="L285" s="15"/>
      <c r="M285" s="15"/>
    </row>
    <row r="286" spans="2:13" x14ac:dyDescent="0.25">
      <c r="B286" s="7"/>
      <c r="C286" s="63"/>
      <c r="D286" s="10"/>
      <c r="E286" s="7"/>
      <c r="F286" s="62"/>
      <c r="G286" s="15"/>
      <c r="H286" s="62"/>
      <c r="I286" s="24"/>
      <c r="J286" s="69"/>
      <c r="K286" s="15"/>
      <c r="L286" s="15"/>
      <c r="M286" s="15"/>
    </row>
    <row r="287" spans="2:13" x14ac:dyDescent="0.25">
      <c r="B287" s="7"/>
      <c r="C287" s="63"/>
      <c r="D287" s="10"/>
      <c r="E287" s="7"/>
      <c r="F287" s="62"/>
      <c r="G287" s="15"/>
      <c r="H287" s="62"/>
      <c r="I287" s="24"/>
      <c r="J287" s="69"/>
      <c r="K287" s="15"/>
      <c r="L287" s="15"/>
      <c r="M287" s="15"/>
    </row>
    <row r="288" spans="2:13" x14ac:dyDescent="0.25">
      <c r="B288" s="7"/>
      <c r="C288" s="63"/>
      <c r="D288" s="10"/>
      <c r="E288" s="7"/>
      <c r="F288" s="62"/>
      <c r="G288" s="15"/>
      <c r="H288" s="62"/>
      <c r="I288" s="24"/>
      <c r="J288" s="69"/>
      <c r="K288" s="15"/>
      <c r="L288" s="15"/>
      <c r="M288" s="15"/>
    </row>
    <row r="289" spans="2:13" x14ac:dyDescent="0.25">
      <c r="B289" s="7"/>
      <c r="C289" s="63"/>
      <c r="D289" s="10"/>
      <c r="E289" s="7"/>
      <c r="F289" s="62"/>
      <c r="G289" s="15"/>
      <c r="H289" s="62"/>
      <c r="I289" s="24"/>
      <c r="J289" s="69"/>
      <c r="K289" s="15"/>
      <c r="L289" s="15"/>
      <c r="M289" s="15"/>
    </row>
    <row r="290" spans="2:13" x14ac:dyDescent="0.25">
      <c r="B290" s="7"/>
      <c r="C290" s="63"/>
      <c r="D290" s="10"/>
      <c r="E290" s="7"/>
      <c r="F290" s="62"/>
      <c r="G290" s="15"/>
      <c r="H290" s="62"/>
      <c r="I290" s="24"/>
      <c r="J290" s="69"/>
      <c r="K290" s="15"/>
      <c r="L290" s="15"/>
      <c r="M290" s="15"/>
    </row>
    <row r="291" spans="2:13" x14ac:dyDescent="0.25">
      <c r="B291" s="7"/>
      <c r="C291" s="63"/>
      <c r="D291" s="10"/>
      <c r="E291" s="7"/>
      <c r="F291" s="62"/>
      <c r="G291" s="15"/>
      <c r="H291" s="62"/>
      <c r="I291" s="24"/>
      <c r="J291" s="69"/>
      <c r="K291" s="15"/>
      <c r="L291" s="15"/>
      <c r="M291" s="15"/>
    </row>
    <row r="292" spans="2:13" x14ac:dyDescent="0.25">
      <c r="B292" s="7"/>
      <c r="C292" s="63"/>
      <c r="D292" s="10"/>
      <c r="E292" s="7"/>
      <c r="F292" s="62"/>
      <c r="G292" s="15"/>
      <c r="H292" s="62"/>
      <c r="I292" s="24"/>
      <c r="J292" s="69"/>
      <c r="K292" s="15"/>
      <c r="L292" s="15"/>
      <c r="M292" s="15"/>
    </row>
    <row r="293" spans="2:13" x14ac:dyDescent="0.25">
      <c r="B293" s="7"/>
      <c r="C293" s="63"/>
      <c r="D293" s="10"/>
      <c r="E293" s="7"/>
      <c r="F293" s="62"/>
      <c r="G293" s="15"/>
      <c r="H293" s="62"/>
      <c r="I293" s="24"/>
      <c r="J293" s="69"/>
      <c r="K293" s="15"/>
      <c r="L293" s="15"/>
      <c r="M293" s="15"/>
    </row>
    <row r="294" spans="2:13" x14ac:dyDescent="0.25">
      <c r="B294" s="7"/>
      <c r="C294" s="63"/>
      <c r="D294" s="10"/>
      <c r="E294" s="7"/>
      <c r="F294" s="62"/>
      <c r="G294" s="15"/>
      <c r="H294" s="62"/>
      <c r="I294" s="24"/>
      <c r="J294" s="69"/>
      <c r="K294" s="15"/>
      <c r="L294" s="15"/>
      <c r="M294" s="15"/>
    </row>
    <row r="295" spans="2:13" x14ac:dyDescent="0.25">
      <c r="B295" s="7"/>
      <c r="C295" s="63"/>
      <c r="D295" s="10"/>
      <c r="E295" s="7"/>
      <c r="F295" s="62"/>
      <c r="G295" s="15"/>
      <c r="H295" s="62"/>
      <c r="I295" s="24"/>
      <c r="J295" s="69"/>
      <c r="K295" s="15"/>
      <c r="L295" s="15"/>
      <c r="M295" s="15"/>
    </row>
    <row r="296" spans="2:13" x14ac:dyDescent="0.25">
      <c r="B296" s="7"/>
      <c r="C296" s="63"/>
      <c r="D296" s="10"/>
      <c r="E296" s="7"/>
      <c r="F296" s="62"/>
      <c r="G296" s="15"/>
      <c r="H296" s="62"/>
      <c r="I296" s="24"/>
      <c r="J296" s="69"/>
      <c r="K296" s="15"/>
      <c r="L296" s="15"/>
      <c r="M296" s="15"/>
    </row>
    <row r="297" spans="2:13" x14ac:dyDescent="0.25">
      <c r="B297" s="7"/>
      <c r="C297" s="63"/>
      <c r="D297" s="10"/>
      <c r="E297" s="7"/>
      <c r="F297" s="62"/>
      <c r="G297" s="15"/>
      <c r="H297" s="62"/>
      <c r="I297" s="24"/>
      <c r="J297" s="69"/>
      <c r="K297" s="15"/>
      <c r="L297" s="15"/>
      <c r="M297" s="15"/>
    </row>
    <row r="298" spans="2:13" x14ac:dyDescent="0.25">
      <c r="B298" s="7"/>
      <c r="C298" s="63"/>
      <c r="D298" s="10"/>
      <c r="E298" s="7"/>
      <c r="F298" s="62"/>
      <c r="G298" s="15"/>
      <c r="H298" s="62"/>
      <c r="I298" s="24"/>
      <c r="J298" s="69"/>
      <c r="K298" s="15"/>
      <c r="L298" s="15"/>
      <c r="M298" s="15"/>
    </row>
    <row r="299" spans="2:13" x14ac:dyDescent="0.25">
      <c r="B299" s="7"/>
      <c r="C299" s="63"/>
      <c r="D299" s="10"/>
      <c r="E299" s="7"/>
      <c r="F299" s="62"/>
      <c r="G299" s="15"/>
      <c r="H299" s="62"/>
      <c r="I299" s="24"/>
      <c r="J299" s="69"/>
      <c r="K299" s="15"/>
      <c r="L299" s="15"/>
      <c r="M299" s="15"/>
    </row>
    <row r="300" spans="2:13" x14ac:dyDescent="0.25">
      <c r="B300" s="7"/>
      <c r="C300" s="63"/>
      <c r="D300" s="10"/>
      <c r="E300" s="7"/>
      <c r="F300" s="62"/>
      <c r="G300" s="15"/>
      <c r="H300" s="62"/>
      <c r="I300" s="24"/>
      <c r="J300" s="69"/>
      <c r="K300" s="15"/>
      <c r="L300" s="15"/>
      <c r="M300" s="15"/>
    </row>
    <row r="301" spans="2:13" x14ac:dyDescent="0.25">
      <c r="B301" s="7"/>
      <c r="C301" s="63"/>
      <c r="D301" s="10"/>
      <c r="E301" s="7"/>
      <c r="F301" s="62"/>
      <c r="G301" s="15"/>
      <c r="H301" s="62"/>
      <c r="I301" s="24"/>
      <c r="J301" s="69"/>
      <c r="K301" s="15"/>
      <c r="L301" s="15"/>
      <c r="M301" s="15"/>
    </row>
    <row r="302" spans="2:13" x14ac:dyDescent="0.25">
      <c r="B302" s="7"/>
      <c r="C302" s="63"/>
      <c r="D302" s="10"/>
      <c r="E302" s="7"/>
      <c r="F302" s="62"/>
      <c r="G302" s="15"/>
      <c r="H302" s="62"/>
      <c r="I302" s="24"/>
      <c r="J302" s="69"/>
      <c r="K302" s="15"/>
      <c r="L302" s="15"/>
      <c r="M302" s="15"/>
    </row>
    <row r="303" spans="2:13" x14ac:dyDescent="0.25">
      <c r="B303" s="7"/>
      <c r="C303" s="63"/>
      <c r="D303" s="10"/>
      <c r="E303" s="7"/>
      <c r="F303" s="62"/>
      <c r="G303" s="15"/>
      <c r="H303" s="62"/>
      <c r="I303" s="24"/>
      <c r="J303" s="69"/>
      <c r="K303" s="15"/>
      <c r="L303" s="15"/>
      <c r="M303" s="15"/>
    </row>
    <row r="304" spans="2:13" x14ac:dyDescent="0.25">
      <c r="B304" s="7"/>
      <c r="C304" s="63"/>
      <c r="D304" s="10"/>
      <c r="E304" s="7"/>
      <c r="F304" s="62"/>
      <c r="G304" s="15"/>
      <c r="H304" s="62"/>
      <c r="I304" s="24"/>
      <c r="J304" s="69"/>
      <c r="K304" s="15"/>
      <c r="L304" s="15"/>
      <c r="M304" s="15"/>
    </row>
    <row r="305" spans="2:13" x14ac:dyDescent="0.25">
      <c r="B305" s="7"/>
      <c r="C305" s="63"/>
      <c r="D305" s="10"/>
      <c r="E305" s="7"/>
      <c r="F305" s="62"/>
      <c r="G305" s="15"/>
      <c r="H305" s="62"/>
      <c r="I305" s="24"/>
      <c r="J305" s="69"/>
      <c r="K305" s="15"/>
      <c r="L305" s="15"/>
      <c r="M305" s="15"/>
    </row>
    <row r="306" spans="2:13" x14ac:dyDescent="0.25">
      <c r="B306" s="7"/>
      <c r="C306" s="63"/>
      <c r="D306" s="10"/>
      <c r="E306" s="7"/>
      <c r="F306" s="62"/>
      <c r="G306" s="15"/>
      <c r="H306" s="62"/>
      <c r="I306" s="24"/>
      <c r="J306" s="69"/>
      <c r="K306" s="15"/>
      <c r="L306" s="15"/>
      <c r="M306" s="15"/>
    </row>
    <row r="307" spans="2:13" x14ac:dyDescent="0.25">
      <c r="B307" s="7"/>
      <c r="C307" s="63"/>
      <c r="D307" s="10"/>
      <c r="E307" s="7"/>
      <c r="F307" s="62"/>
      <c r="G307" s="15"/>
      <c r="H307" s="62"/>
      <c r="I307" s="24"/>
      <c r="J307" s="69"/>
      <c r="K307" s="15"/>
      <c r="L307" s="15"/>
      <c r="M307" s="15"/>
    </row>
    <row r="308" spans="2:13" x14ac:dyDescent="0.25">
      <c r="B308" s="7"/>
      <c r="C308" s="63"/>
      <c r="D308" s="10"/>
      <c r="E308" s="7"/>
      <c r="F308" s="62"/>
      <c r="G308" s="15"/>
      <c r="H308" s="62"/>
      <c r="I308" s="24"/>
      <c r="J308" s="69"/>
      <c r="K308" s="15"/>
      <c r="L308" s="15"/>
      <c r="M308" s="15"/>
    </row>
    <row r="309" spans="2:13" x14ac:dyDescent="0.25">
      <c r="B309" s="7"/>
      <c r="C309" s="63"/>
      <c r="D309" s="10"/>
      <c r="E309" s="7"/>
      <c r="F309" s="62"/>
      <c r="G309" s="15"/>
      <c r="H309" s="62"/>
      <c r="I309" s="24"/>
      <c r="J309" s="69"/>
      <c r="K309" s="15"/>
      <c r="L309" s="15"/>
      <c r="M309" s="15"/>
    </row>
    <row r="310" spans="2:13" x14ac:dyDescent="0.25">
      <c r="B310" s="7"/>
      <c r="C310" s="63"/>
      <c r="D310" s="10"/>
      <c r="E310" s="7"/>
      <c r="F310" s="62"/>
      <c r="G310" s="15"/>
      <c r="H310" s="62"/>
      <c r="I310" s="24"/>
      <c r="J310" s="69"/>
      <c r="K310" s="15"/>
      <c r="L310" s="15"/>
      <c r="M310" s="15"/>
    </row>
    <row r="311" spans="2:13" x14ac:dyDescent="0.25">
      <c r="B311" s="7"/>
      <c r="C311" s="63"/>
      <c r="D311" s="10"/>
      <c r="E311" s="7"/>
      <c r="F311" s="62"/>
      <c r="G311" s="15"/>
      <c r="H311" s="62"/>
      <c r="I311" s="24"/>
      <c r="J311" s="69"/>
      <c r="K311" s="15"/>
      <c r="L311" s="15"/>
      <c r="M311" s="15"/>
    </row>
    <row r="312" spans="2:13" x14ac:dyDescent="0.25">
      <c r="B312" s="7"/>
      <c r="C312" s="8"/>
      <c r="D312" s="10"/>
      <c r="E312" s="7"/>
      <c r="F312" s="62"/>
      <c r="G312" s="15"/>
      <c r="H312" s="62"/>
      <c r="I312" s="24"/>
      <c r="J312" s="69"/>
      <c r="K312" s="15"/>
      <c r="L312" s="15"/>
      <c r="M312" s="15"/>
    </row>
    <row r="313" spans="2:13" x14ac:dyDescent="0.25">
      <c r="B313" s="7"/>
      <c r="C313" s="8"/>
      <c r="D313" s="10"/>
      <c r="E313" s="7"/>
      <c r="F313" s="62"/>
      <c r="G313" s="15"/>
      <c r="H313" s="62"/>
      <c r="I313" s="24"/>
      <c r="J313" s="69"/>
      <c r="K313" s="15"/>
      <c r="L313" s="15"/>
      <c r="M313" s="15"/>
    </row>
    <row r="314" spans="2:13" x14ac:dyDescent="0.25">
      <c r="B314" s="7"/>
      <c r="C314" s="8"/>
      <c r="D314" s="10"/>
      <c r="E314" s="7"/>
      <c r="F314" s="62"/>
      <c r="G314" s="15"/>
      <c r="H314" s="62"/>
      <c r="I314" s="24"/>
      <c r="J314" s="69"/>
      <c r="K314" s="15"/>
      <c r="L314" s="15"/>
      <c r="M314" s="15"/>
    </row>
    <row r="315" spans="2:13" x14ac:dyDescent="0.25">
      <c r="B315" s="7"/>
      <c r="C315" s="8"/>
      <c r="D315" s="10"/>
      <c r="E315" s="7"/>
      <c r="F315" s="62"/>
      <c r="G315" s="15"/>
      <c r="H315" s="62"/>
      <c r="I315" s="24"/>
      <c r="J315" s="69"/>
      <c r="K315" s="15"/>
      <c r="L315" s="15"/>
      <c r="M315" s="15"/>
    </row>
    <row r="316" spans="2:13" x14ac:dyDescent="0.25">
      <c r="B316" s="7"/>
      <c r="C316" s="8"/>
      <c r="D316" s="10"/>
      <c r="E316" s="7"/>
      <c r="F316" s="62"/>
      <c r="G316" s="15"/>
      <c r="H316" s="62"/>
      <c r="I316" s="24"/>
      <c r="J316" s="69"/>
      <c r="K316" s="15"/>
      <c r="L316" s="15"/>
      <c r="M316" s="15"/>
    </row>
    <row r="317" spans="2:13" x14ac:dyDescent="0.25">
      <c r="B317" s="7"/>
      <c r="C317" s="8"/>
      <c r="D317" s="10"/>
      <c r="E317" s="7"/>
      <c r="F317" s="62"/>
      <c r="G317" s="15"/>
      <c r="H317" s="62"/>
      <c r="I317" s="24"/>
      <c r="J317" s="69"/>
      <c r="K317" s="15"/>
      <c r="L317" s="15"/>
      <c r="M317" s="15"/>
    </row>
    <row r="318" spans="2:13" x14ac:dyDescent="0.25">
      <c r="B318" s="7"/>
      <c r="C318" s="8"/>
      <c r="D318" s="10"/>
      <c r="E318" s="7"/>
      <c r="F318" s="62"/>
      <c r="G318" s="15"/>
      <c r="H318" s="62"/>
      <c r="I318" s="24"/>
      <c r="J318" s="69"/>
      <c r="K318" s="15"/>
      <c r="L318" s="15"/>
      <c r="M318" s="15"/>
    </row>
    <row r="319" spans="2:13" x14ac:dyDescent="0.25">
      <c r="B319" s="7"/>
      <c r="C319" s="8"/>
      <c r="D319" s="10"/>
      <c r="E319" s="7"/>
      <c r="F319" s="62"/>
      <c r="G319" s="15"/>
      <c r="H319" s="62"/>
      <c r="I319" s="24"/>
      <c r="J319" s="69"/>
      <c r="K319" s="15"/>
      <c r="L319" s="15"/>
      <c r="M319" s="15"/>
    </row>
    <row r="320" spans="2:13" x14ac:dyDescent="0.25">
      <c r="B320" s="7"/>
      <c r="C320" s="8"/>
      <c r="D320" s="10"/>
      <c r="E320" s="7"/>
      <c r="F320" s="62"/>
      <c r="G320" s="15"/>
      <c r="H320" s="62"/>
      <c r="I320" s="24"/>
      <c r="J320" s="69"/>
      <c r="K320" s="15"/>
      <c r="L320" s="15"/>
      <c r="M320" s="15"/>
    </row>
    <row r="321" spans="2:13" x14ac:dyDescent="0.25">
      <c r="B321" s="7"/>
      <c r="C321" s="8"/>
      <c r="D321" s="10"/>
      <c r="E321" s="7"/>
      <c r="F321" s="62"/>
      <c r="G321" s="15"/>
      <c r="H321" s="62"/>
      <c r="I321" s="24"/>
      <c r="J321" s="69"/>
      <c r="K321" s="15"/>
      <c r="L321" s="15"/>
      <c r="M321" s="15"/>
    </row>
    <row r="322" spans="2:13" x14ac:dyDescent="0.25">
      <c r="B322" s="7"/>
      <c r="C322" s="8"/>
      <c r="D322" s="10"/>
      <c r="E322" s="7"/>
      <c r="F322" s="62"/>
      <c r="G322" s="15"/>
      <c r="H322" s="62"/>
      <c r="I322" s="24"/>
      <c r="J322" s="69"/>
      <c r="K322" s="15"/>
      <c r="L322" s="15"/>
      <c r="M322" s="15"/>
    </row>
    <row r="323" spans="2:13" x14ac:dyDescent="0.25">
      <c r="B323" s="7"/>
      <c r="C323" s="8"/>
      <c r="D323" s="10"/>
      <c r="E323" s="7"/>
      <c r="F323" s="62"/>
      <c r="G323" s="15"/>
      <c r="H323" s="62"/>
      <c r="I323" s="24"/>
      <c r="J323" s="69"/>
      <c r="K323" s="15"/>
      <c r="L323" s="15"/>
      <c r="M323" s="15"/>
    </row>
    <row r="324" spans="2:13" x14ac:dyDescent="0.25">
      <c r="B324" s="7"/>
      <c r="C324" s="8"/>
      <c r="D324" s="10"/>
      <c r="E324" s="7"/>
      <c r="F324" s="62"/>
      <c r="G324" s="15"/>
      <c r="H324" s="62"/>
      <c r="I324" s="24"/>
      <c r="J324" s="69"/>
      <c r="K324" s="15"/>
      <c r="L324" s="15"/>
      <c r="M324" s="15"/>
    </row>
    <row r="325" spans="2:13" x14ac:dyDescent="0.25">
      <c r="B325" s="7"/>
      <c r="C325" s="8"/>
      <c r="D325" s="10"/>
      <c r="E325" s="7"/>
      <c r="F325" s="62"/>
      <c r="G325" s="15"/>
      <c r="H325" s="62"/>
      <c r="I325" s="24"/>
      <c r="J325" s="69"/>
      <c r="K325" s="15"/>
      <c r="L325" s="15"/>
      <c r="M325" s="15"/>
    </row>
    <row r="326" spans="2:13" x14ac:dyDescent="0.25">
      <c r="B326" s="7"/>
      <c r="C326" s="8"/>
      <c r="D326" s="10"/>
      <c r="E326" s="7"/>
      <c r="F326" s="62"/>
      <c r="G326" s="15"/>
      <c r="H326" s="62"/>
      <c r="I326" s="24"/>
      <c r="J326" s="69"/>
      <c r="K326" s="15"/>
      <c r="L326" s="15"/>
      <c r="M326" s="15"/>
    </row>
    <row r="327" spans="2:13" x14ac:dyDescent="0.25">
      <c r="B327" s="7"/>
      <c r="C327" s="8"/>
      <c r="D327" s="10"/>
      <c r="E327" s="7"/>
      <c r="F327" s="62"/>
      <c r="G327" s="15"/>
      <c r="H327" s="62"/>
      <c r="I327" s="24"/>
      <c r="J327" s="69"/>
      <c r="K327" s="15"/>
      <c r="L327" s="15"/>
      <c r="M327" s="15"/>
    </row>
    <row r="328" spans="2:13" x14ac:dyDescent="0.25">
      <c r="B328" s="7"/>
      <c r="C328" s="8"/>
      <c r="D328" s="10"/>
      <c r="E328" s="7"/>
      <c r="F328" s="62"/>
      <c r="G328" s="15"/>
      <c r="H328" s="62"/>
      <c r="I328" s="24"/>
      <c r="J328" s="69"/>
      <c r="K328" s="15"/>
      <c r="L328" s="15"/>
      <c r="M328" s="15"/>
    </row>
    <row r="329" spans="2:13" x14ac:dyDescent="0.25">
      <c r="B329" s="7"/>
      <c r="C329" s="8"/>
      <c r="D329" s="10"/>
      <c r="E329" s="7"/>
      <c r="F329" s="62"/>
      <c r="G329" s="15"/>
      <c r="H329" s="62"/>
      <c r="I329" s="24"/>
      <c r="J329" s="69"/>
      <c r="K329" s="15"/>
      <c r="L329" s="15"/>
      <c r="M329" s="15"/>
    </row>
    <row r="330" spans="2:13" x14ac:dyDescent="0.25">
      <c r="B330" s="7"/>
      <c r="C330" s="8"/>
      <c r="D330" s="10"/>
      <c r="E330" s="7"/>
      <c r="F330" s="62"/>
      <c r="G330" s="15"/>
      <c r="H330" s="62"/>
      <c r="I330" s="24"/>
      <c r="J330" s="69"/>
      <c r="K330" s="15"/>
      <c r="L330" s="15"/>
      <c r="M330" s="15"/>
    </row>
    <row r="331" spans="2:13" x14ac:dyDescent="0.25">
      <c r="B331" s="7"/>
      <c r="C331" s="8"/>
      <c r="D331" s="10"/>
      <c r="E331" s="7"/>
      <c r="F331" s="62"/>
      <c r="G331" s="15"/>
      <c r="H331" s="62"/>
      <c r="I331" s="24"/>
      <c r="J331" s="69"/>
      <c r="K331" s="15"/>
      <c r="L331" s="15"/>
      <c r="M331" s="15"/>
    </row>
    <row r="332" spans="2:13" x14ac:dyDescent="0.25">
      <c r="B332" s="7"/>
      <c r="C332" s="63"/>
      <c r="D332" s="10"/>
      <c r="E332" s="7"/>
      <c r="F332" s="62"/>
      <c r="G332" s="15"/>
      <c r="H332" s="62"/>
      <c r="I332" s="24"/>
      <c r="J332" s="69"/>
      <c r="K332" s="15"/>
      <c r="L332" s="15"/>
      <c r="M332" s="15"/>
    </row>
  </sheetData>
  <sheetProtection formatCells="0" formatColumns="0" formatRows="0" deleteRows="0"/>
  <mergeCells count="11">
    <mergeCell ref="J12:K12"/>
    <mergeCell ref="L12:M12"/>
    <mergeCell ref="A1:K1"/>
    <mergeCell ref="C3:I3"/>
    <mergeCell ref="C4:K4"/>
    <mergeCell ref="C5:I5"/>
    <mergeCell ref="A12:A13"/>
    <mergeCell ref="B12:B13"/>
    <mergeCell ref="C12:C13"/>
    <mergeCell ref="D12:G12"/>
    <mergeCell ref="H12:I12"/>
  </mergeCells>
  <phoneticPr fontId="29" type="noConversion"/>
  <conditionalFormatting sqref="F14:F203">
    <cfRule type="cellIs" dxfId="1" priority="1" stopIfTrue="1" operator="between">
      <formula>0.001</formula>
      <formula>0.7</formula>
    </cfRule>
  </conditionalFormatting>
  <pageMargins left="0.51181102362204722" right="0.51181102362204722" top="0.5" bottom="0.44" header="0.31496062992125984" footer="0.31496062992125984"/>
  <pageSetup paperSize="9" scale="65" orientation="landscape" verticalDpi="597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Informação incorreta" error="Selecione o instrumento contratual na lista suspensa" xr:uid="{00000000-0002-0000-0000-000000000000}">
          <x14:formula1>
            <xm:f>base!$A$2:$A$8</xm:f>
          </x14:formula1>
          <xm:sqref>C2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 xr:uid="{00000000-0002-0000-0000-000001000000}">
          <x14:formula1>
            <xm:f>base!$B$2:$B$112</xm:f>
          </x14:formula1>
          <xm:sqref>E169:E1048576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 xr:uid="{00000000-0002-0000-0000-000002000000}">
          <x14:formula1>
            <xm:f>'C:\Users\camila.caccia\Downloads\[Planilha_LICITACON_v.44.xlsx]base'!#REF!</xm:f>
          </x14:formula1>
          <xm:sqref>E14:E168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1"/>
  <sheetViews>
    <sheetView topLeftCell="A22" workbookViewId="0">
      <selection activeCell="B113" sqref="B113"/>
    </sheetView>
  </sheetViews>
  <sheetFormatPr defaultRowHeight="15" x14ac:dyDescent="0.25"/>
  <cols>
    <col min="1" max="1" width="24.7109375" bestFit="1" customWidth="1"/>
    <col min="2" max="2" width="8.28515625" customWidth="1"/>
    <col min="3" max="3" width="19.42578125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s="5" t="s">
        <v>112</v>
      </c>
      <c r="C2" s="5" t="s">
        <v>113</v>
      </c>
    </row>
    <row r="3" spans="1:3" x14ac:dyDescent="0.25">
      <c r="A3" t="s">
        <v>6</v>
      </c>
      <c r="B3" s="6" t="s">
        <v>114</v>
      </c>
      <c r="C3" s="5" t="s">
        <v>115</v>
      </c>
    </row>
    <row r="4" spans="1:3" x14ac:dyDescent="0.25">
      <c r="A4" t="s">
        <v>9</v>
      </c>
      <c r="B4" s="6" t="s">
        <v>185</v>
      </c>
      <c r="C4" s="5" t="s">
        <v>185</v>
      </c>
    </row>
    <row r="5" spans="1:3" x14ac:dyDescent="0.25">
      <c r="A5" t="s">
        <v>12</v>
      </c>
      <c r="B5" s="6" t="s">
        <v>116</v>
      </c>
      <c r="C5" s="5" t="s">
        <v>117</v>
      </c>
    </row>
    <row r="6" spans="1:3" x14ac:dyDescent="0.25">
      <c r="A6" t="s">
        <v>15</v>
      </c>
      <c r="B6" s="6" t="s">
        <v>186</v>
      </c>
      <c r="C6" s="5" t="s">
        <v>187</v>
      </c>
    </row>
    <row r="7" spans="1:3" x14ac:dyDescent="0.25">
      <c r="A7" t="s">
        <v>18</v>
      </c>
      <c r="B7" s="5" t="s">
        <v>4</v>
      </c>
      <c r="C7" s="5" t="s">
        <v>5</v>
      </c>
    </row>
    <row r="8" spans="1:3" x14ac:dyDescent="0.25">
      <c r="B8" s="6" t="s">
        <v>118</v>
      </c>
      <c r="C8" s="5" t="s">
        <v>119</v>
      </c>
    </row>
    <row r="9" spans="1:3" x14ac:dyDescent="0.25">
      <c r="B9" s="6" t="s">
        <v>188</v>
      </c>
      <c r="C9" s="5" t="s">
        <v>189</v>
      </c>
    </row>
    <row r="10" spans="1:3" x14ac:dyDescent="0.25">
      <c r="B10" s="5" t="s">
        <v>120</v>
      </c>
      <c r="C10" s="5" t="s">
        <v>121</v>
      </c>
    </row>
    <row r="11" spans="1:3" x14ac:dyDescent="0.25">
      <c r="B11" s="6" t="s">
        <v>122</v>
      </c>
      <c r="C11" s="5" t="s">
        <v>123</v>
      </c>
    </row>
    <row r="12" spans="1:3" x14ac:dyDescent="0.25">
      <c r="B12" s="6" t="s">
        <v>124</v>
      </c>
      <c r="C12" s="5" t="s">
        <v>125</v>
      </c>
    </row>
    <row r="13" spans="1:3" x14ac:dyDescent="0.25">
      <c r="B13" s="6" t="s">
        <v>221</v>
      </c>
      <c r="C13" s="5" t="s">
        <v>222</v>
      </c>
    </row>
    <row r="14" spans="1:3" x14ac:dyDescent="0.25">
      <c r="B14" s="6" t="s">
        <v>126</v>
      </c>
      <c r="C14" s="5" t="s">
        <v>127</v>
      </c>
    </row>
    <row r="15" spans="1:3" x14ac:dyDescent="0.25">
      <c r="B15" s="6" t="s">
        <v>128</v>
      </c>
      <c r="C15" s="5" t="s">
        <v>129</v>
      </c>
    </row>
    <row r="16" spans="1:3" x14ac:dyDescent="0.25">
      <c r="B16" s="5" t="s">
        <v>7</v>
      </c>
      <c r="C16" s="5" t="s">
        <v>8</v>
      </c>
    </row>
    <row r="17" spans="2:3" x14ac:dyDescent="0.25">
      <c r="B17" s="5" t="s">
        <v>190</v>
      </c>
      <c r="C17" s="5" t="s">
        <v>191</v>
      </c>
    </row>
    <row r="18" spans="2:3" x14ac:dyDescent="0.25">
      <c r="B18" s="6" t="s">
        <v>130</v>
      </c>
      <c r="C18" s="5" t="s">
        <v>131</v>
      </c>
    </row>
    <row r="19" spans="2:3" x14ac:dyDescent="0.25">
      <c r="B19" s="6" t="s">
        <v>132</v>
      </c>
      <c r="C19" s="5" t="s">
        <v>132</v>
      </c>
    </row>
    <row r="20" spans="2:3" x14ac:dyDescent="0.25">
      <c r="B20" s="6" t="s">
        <v>133</v>
      </c>
      <c r="C20" s="5" t="s">
        <v>134</v>
      </c>
    </row>
    <row r="21" spans="2:3" x14ac:dyDescent="0.25">
      <c r="B21" s="6" t="s">
        <v>223</v>
      </c>
      <c r="C21" s="5" t="s">
        <v>224</v>
      </c>
    </row>
    <row r="22" spans="2:3" x14ac:dyDescent="0.25">
      <c r="B22" s="6" t="s">
        <v>225</v>
      </c>
      <c r="C22" s="5" t="s">
        <v>226</v>
      </c>
    </row>
    <row r="23" spans="2:3" x14ac:dyDescent="0.25">
      <c r="B23" s="6" t="s">
        <v>227</v>
      </c>
      <c r="C23" s="5" t="s">
        <v>228</v>
      </c>
    </row>
    <row r="24" spans="2:3" x14ac:dyDescent="0.25">
      <c r="B24" s="5" t="s">
        <v>10</v>
      </c>
      <c r="C24" s="5" t="s">
        <v>11</v>
      </c>
    </row>
    <row r="25" spans="2:3" x14ac:dyDescent="0.25">
      <c r="B25" s="6" t="s">
        <v>135</v>
      </c>
      <c r="C25" s="5" t="s">
        <v>136</v>
      </c>
    </row>
    <row r="26" spans="2:3" x14ac:dyDescent="0.25">
      <c r="B26" s="5" t="s">
        <v>176</v>
      </c>
      <c r="C26" s="5" t="s">
        <v>177</v>
      </c>
    </row>
    <row r="27" spans="2:3" x14ac:dyDescent="0.25">
      <c r="B27" s="5" t="s">
        <v>192</v>
      </c>
      <c r="C27" s="5" t="s">
        <v>193</v>
      </c>
    </row>
    <row r="28" spans="2:3" x14ac:dyDescent="0.25">
      <c r="B28" s="5" t="s">
        <v>194</v>
      </c>
      <c r="C28" s="5" t="s">
        <v>195</v>
      </c>
    </row>
    <row r="29" spans="2:3" x14ac:dyDescent="0.25">
      <c r="B29" s="5" t="s">
        <v>13</v>
      </c>
      <c r="C29" s="5" t="s">
        <v>14</v>
      </c>
    </row>
    <row r="30" spans="2:3" x14ac:dyDescent="0.25">
      <c r="B30" s="5" t="s">
        <v>229</v>
      </c>
      <c r="C30" s="5" t="s">
        <v>230</v>
      </c>
    </row>
    <row r="31" spans="2:3" x14ac:dyDescent="0.25">
      <c r="B31" s="6" t="s">
        <v>137</v>
      </c>
      <c r="C31" s="5" t="s">
        <v>138</v>
      </c>
    </row>
    <row r="32" spans="2:3" x14ac:dyDescent="0.25">
      <c r="B32" s="5" t="s">
        <v>16</v>
      </c>
      <c r="C32" s="5" t="s">
        <v>17</v>
      </c>
    </row>
    <row r="33" spans="2:3" x14ac:dyDescent="0.25">
      <c r="B33" s="5" t="s">
        <v>19</v>
      </c>
      <c r="C33" s="5" t="s">
        <v>19</v>
      </c>
    </row>
    <row r="34" spans="2:3" x14ac:dyDescent="0.25">
      <c r="B34" s="6" t="s">
        <v>139</v>
      </c>
      <c r="C34" s="5" t="s">
        <v>139</v>
      </c>
    </row>
    <row r="35" spans="2:3" x14ac:dyDescent="0.25">
      <c r="B35" s="5" t="s">
        <v>20</v>
      </c>
      <c r="C35" s="5" t="s">
        <v>21</v>
      </c>
    </row>
    <row r="36" spans="2:3" x14ac:dyDescent="0.25">
      <c r="B36" s="5" t="s">
        <v>22</v>
      </c>
      <c r="C36" s="5" t="s">
        <v>23</v>
      </c>
    </row>
    <row r="37" spans="2:3" x14ac:dyDescent="0.25">
      <c r="B37" s="5" t="s">
        <v>24</v>
      </c>
      <c r="C37" s="5" t="s">
        <v>25</v>
      </c>
    </row>
    <row r="38" spans="2:3" x14ac:dyDescent="0.25">
      <c r="B38" s="5" t="s">
        <v>26</v>
      </c>
      <c r="C38" s="5" t="s">
        <v>27</v>
      </c>
    </row>
    <row r="39" spans="2:3" x14ac:dyDescent="0.25">
      <c r="B39" s="5" t="s">
        <v>196</v>
      </c>
      <c r="C39" s="5" t="s">
        <v>197</v>
      </c>
    </row>
    <row r="40" spans="2:3" x14ac:dyDescent="0.25">
      <c r="B40" s="5" t="s">
        <v>198</v>
      </c>
      <c r="C40" s="5" t="s">
        <v>199</v>
      </c>
    </row>
    <row r="41" spans="2:3" x14ac:dyDescent="0.25">
      <c r="B41" s="5" t="s">
        <v>28</v>
      </c>
      <c r="C41" s="5" t="s">
        <v>29</v>
      </c>
    </row>
    <row r="42" spans="2:3" x14ac:dyDescent="0.25">
      <c r="B42" s="6" t="s">
        <v>140</v>
      </c>
      <c r="C42" s="5" t="s">
        <v>140</v>
      </c>
    </row>
    <row r="43" spans="2:3" x14ac:dyDescent="0.25">
      <c r="B43" s="6" t="s">
        <v>141</v>
      </c>
      <c r="C43" s="5" t="s">
        <v>142</v>
      </c>
    </row>
    <row r="44" spans="2:3" x14ac:dyDescent="0.25">
      <c r="B44" s="6" t="s">
        <v>143</v>
      </c>
      <c r="C44" s="5" t="s">
        <v>144</v>
      </c>
    </row>
    <row r="45" spans="2:3" x14ac:dyDescent="0.25">
      <c r="B45" s="5" t="s">
        <v>30</v>
      </c>
      <c r="C45" s="5" t="s">
        <v>31</v>
      </c>
    </row>
    <row r="46" spans="2:3" x14ac:dyDescent="0.25">
      <c r="B46" s="5" t="s">
        <v>231</v>
      </c>
      <c r="C46" s="5" t="s">
        <v>232</v>
      </c>
    </row>
    <row r="47" spans="2:3" x14ac:dyDescent="0.25">
      <c r="B47" s="5" t="s">
        <v>32</v>
      </c>
      <c r="C47" s="5" t="s">
        <v>33</v>
      </c>
    </row>
    <row r="48" spans="2:3" x14ac:dyDescent="0.25">
      <c r="B48" s="5" t="s">
        <v>34</v>
      </c>
      <c r="C48" s="5" t="s">
        <v>35</v>
      </c>
    </row>
    <row r="49" spans="2:3" x14ac:dyDescent="0.25">
      <c r="B49" s="6" t="s">
        <v>145</v>
      </c>
      <c r="C49" s="5" t="s">
        <v>146</v>
      </c>
    </row>
    <row r="50" spans="2:3" x14ac:dyDescent="0.25">
      <c r="B50" s="5" t="s">
        <v>36</v>
      </c>
      <c r="C50" s="5" t="s">
        <v>37</v>
      </c>
    </row>
    <row r="51" spans="2:3" x14ac:dyDescent="0.25">
      <c r="B51" s="5" t="s">
        <v>38</v>
      </c>
      <c r="C51" s="5" t="s">
        <v>39</v>
      </c>
    </row>
    <row r="52" spans="2:3" x14ac:dyDescent="0.25">
      <c r="B52" s="5" t="s">
        <v>147</v>
      </c>
      <c r="C52" s="5" t="s">
        <v>148</v>
      </c>
    </row>
    <row r="53" spans="2:3" x14ac:dyDescent="0.25">
      <c r="B53" s="5" t="s">
        <v>233</v>
      </c>
      <c r="C53" s="5" t="s">
        <v>234</v>
      </c>
    </row>
    <row r="54" spans="2:3" x14ac:dyDescent="0.25">
      <c r="B54" s="5" t="s">
        <v>40</v>
      </c>
      <c r="C54" s="5" t="s">
        <v>41</v>
      </c>
    </row>
    <row r="55" spans="2:3" x14ac:dyDescent="0.25">
      <c r="B55" s="5" t="s">
        <v>42</v>
      </c>
      <c r="C55" s="5" t="s">
        <v>42</v>
      </c>
    </row>
    <row r="56" spans="2:3" x14ac:dyDescent="0.25">
      <c r="B56" s="5" t="s">
        <v>43</v>
      </c>
      <c r="C56" s="5" t="s">
        <v>44</v>
      </c>
    </row>
    <row r="57" spans="2:3" x14ac:dyDescent="0.25">
      <c r="B57" s="5" t="s">
        <v>200</v>
      </c>
      <c r="C57" s="5" t="s">
        <v>201</v>
      </c>
    </row>
    <row r="58" spans="2:3" x14ac:dyDescent="0.25">
      <c r="B58" s="5" t="s">
        <v>45</v>
      </c>
      <c r="C58" s="5" t="s">
        <v>46</v>
      </c>
    </row>
    <row r="59" spans="2:3" x14ac:dyDescent="0.25">
      <c r="B59" s="5" t="s">
        <v>47</v>
      </c>
      <c r="C59" s="5" t="s">
        <v>48</v>
      </c>
    </row>
    <row r="60" spans="2:3" x14ac:dyDescent="0.25">
      <c r="B60" s="5" t="s">
        <v>49</v>
      </c>
      <c r="C60" s="5" t="s">
        <v>50</v>
      </c>
    </row>
    <row r="61" spans="2:3" x14ac:dyDescent="0.25">
      <c r="B61" s="5" t="s">
        <v>202</v>
      </c>
      <c r="C61" s="5" t="s">
        <v>203</v>
      </c>
    </row>
    <row r="62" spans="2:3" x14ac:dyDescent="0.25">
      <c r="B62" s="6" t="s">
        <v>184</v>
      </c>
      <c r="C62" s="5" t="s">
        <v>149</v>
      </c>
    </row>
    <row r="63" spans="2:3" x14ac:dyDescent="0.25">
      <c r="B63" s="5" t="s">
        <v>51</v>
      </c>
      <c r="C63" s="5" t="s">
        <v>52</v>
      </c>
    </row>
    <row r="64" spans="2:3" x14ac:dyDescent="0.25">
      <c r="B64" s="5" t="s">
        <v>53</v>
      </c>
      <c r="C64" s="5" t="s">
        <v>54</v>
      </c>
    </row>
    <row r="65" spans="2:3" x14ac:dyDescent="0.25">
      <c r="B65" s="5" t="s">
        <v>55</v>
      </c>
      <c r="C65" s="5" t="s">
        <v>56</v>
      </c>
    </row>
    <row r="66" spans="2:3" x14ac:dyDescent="0.25">
      <c r="B66" s="5" t="s">
        <v>57</v>
      </c>
      <c r="C66" s="5" t="s">
        <v>58</v>
      </c>
    </row>
    <row r="67" spans="2:3" x14ac:dyDescent="0.25">
      <c r="B67" s="5" t="s">
        <v>59</v>
      </c>
      <c r="C67" s="5" t="s">
        <v>60</v>
      </c>
    </row>
    <row r="68" spans="2:3" x14ac:dyDescent="0.25">
      <c r="B68" s="5" t="s">
        <v>204</v>
      </c>
      <c r="C68" s="5" t="s">
        <v>205</v>
      </c>
    </row>
    <row r="69" spans="2:3" x14ac:dyDescent="0.25">
      <c r="B69" s="5" t="s">
        <v>178</v>
      </c>
      <c r="C69" s="5" t="s">
        <v>179</v>
      </c>
    </row>
    <row r="70" spans="2:3" x14ac:dyDescent="0.25">
      <c r="B70" s="5" t="s">
        <v>61</v>
      </c>
      <c r="C70" s="5" t="s">
        <v>62</v>
      </c>
    </row>
    <row r="71" spans="2:3" x14ac:dyDescent="0.25">
      <c r="B71" s="5" t="s">
        <v>235</v>
      </c>
      <c r="C71" s="5" t="s">
        <v>236</v>
      </c>
    </row>
    <row r="72" spans="2:3" x14ac:dyDescent="0.25">
      <c r="B72" s="5" t="s">
        <v>63</v>
      </c>
      <c r="C72" s="5" t="s">
        <v>64</v>
      </c>
    </row>
    <row r="73" spans="2:3" x14ac:dyDescent="0.25">
      <c r="B73" s="6" t="s">
        <v>150</v>
      </c>
      <c r="C73" s="5" t="s">
        <v>151</v>
      </c>
    </row>
    <row r="74" spans="2:3" x14ac:dyDescent="0.25">
      <c r="B74" s="6" t="s">
        <v>152</v>
      </c>
      <c r="C74" s="5" t="s">
        <v>153</v>
      </c>
    </row>
    <row r="75" spans="2:3" x14ac:dyDescent="0.25">
      <c r="B75" s="6" t="s">
        <v>154</v>
      </c>
      <c r="C75" s="5" t="s">
        <v>155</v>
      </c>
    </row>
    <row r="76" spans="2:3" x14ac:dyDescent="0.25">
      <c r="B76" s="5" t="s">
        <v>180</v>
      </c>
      <c r="C76" s="5" t="s">
        <v>181</v>
      </c>
    </row>
    <row r="77" spans="2:3" x14ac:dyDescent="0.25">
      <c r="B77" s="5" t="s">
        <v>65</v>
      </c>
      <c r="C77" s="5" t="s">
        <v>66</v>
      </c>
    </row>
    <row r="78" spans="2:3" x14ac:dyDescent="0.25">
      <c r="B78" s="5" t="s">
        <v>67</v>
      </c>
      <c r="C78" s="5" t="s">
        <v>67</v>
      </c>
    </row>
    <row r="79" spans="2:3" x14ac:dyDescent="0.25">
      <c r="B79" s="5" t="s">
        <v>68</v>
      </c>
      <c r="C79" s="5" t="s">
        <v>69</v>
      </c>
    </row>
    <row r="80" spans="2:3" x14ac:dyDescent="0.25">
      <c r="B80" s="5" t="s">
        <v>206</v>
      </c>
      <c r="C80" s="5" t="s">
        <v>207</v>
      </c>
    </row>
    <row r="81" spans="2:3" x14ac:dyDescent="0.25">
      <c r="B81" s="5" t="s">
        <v>208</v>
      </c>
      <c r="C81" s="5" t="s">
        <v>209</v>
      </c>
    </row>
    <row r="82" spans="2:3" x14ac:dyDescent="0.25">
      <c r="B82" s="6" t="s">
        <v>156</v>
      </c>
      <c r="C82" s="5" t="s">
        <v>157</v>
      </c>
    </row>
    <row r="83" spans="2:3" x14ac:dyDescent="0.25">
      <c r="B83" s="6" t="s">
        <v>210</v>
      </c>
      <c r="C83" s="5" t="s">
        <v>211</v>
      </c>
    </row>
    <row r="84" spans="2:3" x14ac:dyDescent="0.25">
      <c r="B84" s="5" t="s">
        <v>182</v>
      </c>
      <c r="C84" s="5" t="s">
        <v>183</v>
      </c>
    </row>
    <row r="85" spans="2:3" x14ac:dyDescent="0.25">
      <c r="B85" s="6" t="s">
        <v>158</v>
      </c>
      <c r="C85" s="5" t="s">
        <v>159</v>
      </c>
    </row>
    <row r="86" spans="2:3" x14ac:dyDescent="0.25">
      <c r="B86" s="5" t="s">
        <v>70</v>
      </c>
      <c r="C86" s="5" t="s">
        <v>71</v>
      </c>
    </row>
    <row r="87" spans="2:3" x14ac:dyDescent="0.25">
      <c r="B87" s="5" t="s">
        <v>212</v>
      </c>
      <c r="C87" s="5" t="s">
        <v>213</v>
      </c>
    </row>
    <row r="88" spans="2:3" x14ac:dyDescent="0.25">
      <c r="B88" s="5" t="s">
        <v>237</v>
      </c>
      <c r="C88" s="5" t="s">
        <v>238</v>
      </c>
    </row>
    <row r="89" spans="2:3" x14ac:dyDescent="0.25">
      <c r="B89" s="5" t="s">
        <v>72</v>
      </c>
      <c r="C89" s="5" t="s">
        <v>73</v>
      </c>
    </row>
    <row r="90" spans="2:3" x14ac:dyDescent="0.25">
      <c r="B90" s="6" t="s">
        <v>160</v>
      </c>
      <c r="C90" s="5" t="s">
        <v>214</v>
      </c>
    </row>
    <row r="91" spans="2:3" x14ac:dyDescent="0.25">
      <c r="B91" s="5" t="s">
        <v>74</v>
      </c>
      <c r="C91" s="5" t="s">
        <v>75</v>
      </c>
    </row>
    <row r="92" spans="2:3" x14ac:dyDescent="0.25">
      <c r="B92" s="6" t="s">
        <v>161</v>
      </c>
      <c r="C92" s="5" t="s">
        <v>162</v>
      </c>
    </row>
    <row r="93" spans="2:3" x14ac:dyDescent="0.25">
      <c r="B93" s="6" t="s">
        <v>239</v>
      </c>
      <c r="C93" s="5" t="s">
        <v>240</v>
      </c>
    </row>
    <row r="94" spans="2:3" x14ac:dyDescent="0.25">
      <c r="B94" s="6" t="s">
        <v>163</v>
      </c>
      <c r="C94" s="5" t="s">
        <v>164</v>
      </c>
    </row>
    <row r="95" spans="2:3" x14ac:dyDescent="0.25">
      <c r="B95" s="6" t="s">
        <v>165</v>
      </c>
      <c r="C95" s="5" t="s">
        <v>215</v>
      </c>
    </row>
    <row r="96" spans="2:3" x14ac:dyDescent="0.25">
      <c r="B96" s="5" t="s">
        <v>76</v>
      </c>
      <c r="C96" s="5" t="s">
        <v>77</v>
      </c>
    </row>
    <row r="97" spans="2:3" x14ac:dyDescent="0.25">
      <c r="B97" s="5" t="s">
        <v>78</v>
      </c>
      <c r="C97" s="5" t="s">
        <v>79</v>
      </c>
    </row>
    <row r="98" spans="2:3" x14ac:dyDescent="0.25">
      <c r="B98" s="6" t="s">
        <v>166</v>
      </c>
      <c r="C98" s="5" t="s">
        <v>167</v>
      </c>
    </row>
    <row r="99" spans="2:3" x14ac:dyDescent="0.25">
      <c r="B99" s="6" t="s">
        <v>168</v>
      </c>
      <c r="C99" s="5" t="s">
        <v>168</v>
      </c>
    </row>
    <row r="100" spans="2:3" x14ac:dyDescent="0.25">
      <c r="B100" s="6" t="s">
        <v>216</v>
      </c>
      <c r="C100" s="5" t="s">
        <v>217</v>
      </c>
    </row>
    <row r="101" spans="2:3" x14ac:dyDescent="0.25">
      <c r="B101" s="6" t="s">
        <v>218</v>
      </c>
      <c r="C101" s="5" t="s">
        <v>219</v>
      </c>
    </row>
    <row r="102" spans="2:3" x14ac:dyDescent="0.25">
      <c r="B102" s="6" t="s">
        <v>241</v>
      </c>
      <c r="C102" s="5" t="s">
        <v>242</v>
      </c>
    </row>
    <row r="103" spans="2:3" x14ac:dyDescent="0.25">
      <c r="B103" s="6" t="s">
        <v>243</v>
      </c>
      <c r="C103" s="5" t="s">
        <v>244</v>
      </c>
    </row>
    <row r="104" spans="2:3" x14ac:dyDescent="0.25">
      <c r="B104" s="6" t="s">
        <v>169</v>
      </c>
      <c r="C104" s="5" t="s">
        <v>170</v>
      </c>
    </row>
    <row r="105" spans="2:3" x14ac:dyDescent="0.25">
      <c r="B105" s="6" t="s">
        <v>171</v>
      </c>
      <c r="C105" s="5" t="s">
        <v>172</v>
      </c>
    </row>
    <row r="106" spans="2:3" x14ac:dyDescent="0.25">
      <c r="B106" s="5" t="s">
        <v>80</v>
      </c>
      <c r="C106" s="5" t="s">
        <v>81</v>
      </c>
    </row>
    <row r="107" spans="2:3" x14ac:dyDescent="0.25">
      <c r="B107" s="5" t="s">
        <v>82</v>
      </c>
      <c r="C107" s="5" t="s">
        <v>83</v>
      </c>
    </row>
    <row r="108" spans="2:3" x14ac:dyDescent="0.25">
      <c r="B108" s="5" t="s">
        <v>84</v>
      </c>
      <c r="C108" s="5" t="s">
        <v>220</v>
      </c>
    </row>
    <row r="109" spans="2:3" x14ac:dyDescent="0.25">
      <c r="B109" s="5" t="s">
        <v>245</v>
      </c>
      <c r="C109" s="5" t="s">
        <v>246</v>
      </c>
    </row>
    <row r="110" spans="2:3" x14ac:dyDescent="0.25">
      <c r="B110" s="5" t="s">
        <v>85</v>
      </c>
      <c r="C110" s="5" t="s">
        <v>86</v>
      </c>
    </row>
    <row r="111" spans="2:3" x14ac:dyDescent="0.25">
      <c r="B111" s="6" t="s">
        <v>173</v>
      </c>
      <c r="C111" s="5" t="s">
        <v>174</v>
      </c>
    </row>
  </sheetData>
  <sheetProtection password="DEF7" sheet="1" objects="1" scenarios="1" formatCells="0" formatColumns="0" formatRows="0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F5:R16"/>
  <sheetViews>
    <sheetView workbookViewId="0">
      <selection activeCell="F26" sqref="F26"/>
    </sheetView>
  </sheetViews>
  <sheetFormatPr defaultRowHeight="15" x14ac:dyDescent="0.25"/>
  <cols>
    <col min="6" max="6" width="9" bestFit="1" customWidth="1"/>
    <col min="7" max="7" width="19.7109375" customWidth="1"/>
    <col min="8" max="8" width="6.85546875" bestFit="1" customWidth="1"/>
    <col min="9" max="9" width="8.42578125" bestFit="1" customWidth="1"/>
    <col min="10" max="10" width="8.5703125" bestFit="1" customWidth="1"/>
    <col min="11" max="11" width="10.85546875" customWidth="1"/>
    <col min="15" max="15" width="27.140625" bestFit="1" customWidth="1"/>
    <col min="16" max="17" width="14.28515625" bestFit="1" customWidth="1"/>
    <col min="18" max="18" width="12.85546875" customWidth="1"/>
  </cols>
  <sheetData>
    <row r="5" spans="6:18" x14ac:dyDescent="0.25">
      <c r="O5" s="76"/>
      <c r="P5" s="76" t="s">
        <v>260</v>
      </c>
      <c r="Q5" s="76" t="s">
        <v>261</v>
      </c>
      <c r="R5" s="76" t="s">
        <v>262</v>
      </c>
    </row>
    <row r="6" spans="6:18" x14ac:dyDescent="0.25">
      <c r="O6" s="76" t="s">
        <v>257</v>
      </c>
      <c r="P6" s="77">
        <v>240197.87</v>
      </c>
      <c r="Q6" s="77">
        <v>168138.51</v>
      </c>
      <c r="R6" s="77">
        <v>72059.360000000001</v>
      </c>
    </row>
    <row r="7" spans="6:18" x14ac:dyDescent="0.25">
      <c r="O7" s="76" t="s">
        <v>258</v>
      </c>
      <c r="P7" s="77">
        <v>5139.1000000000004</v>
      </c>
      <c r="Q7" s="77">
        <f>0.7*P7</f>
        <v>3597.37</v>
      </c>
      <c r="R7" s="77">
        <f>0.3*P7</f>
        <v>1541.73</v>
      </c>
    </row>
    <row r="8" spans="6:18" x14ac:dyDescent="0.25">
      <c r="O8" s="76" t="s">
        <v>259</v>
      </c>
      <c r="P8" s="77">
        <f>P6+P7</f>
        <v>245336.97</v>
      </c>
      <c r="Q8" s="77">
        <f t="shared" ref="Q8:R8" si="0">Q6+Q7</f>
        <v>171735.88</v>
      </c>
      <c r="R8" s="77">
        <f t="shared" si="0"/>
        <v>73601.09</v>
      </c>
    </row>
    <row r="9" spans="6:18" x14ac:dyDescent="0.25">
      <c r="O9" s="18"/>
      <c r="P9" s="18"/>
      <c r="Q9" s="18"/>
      <c r="R9" s="18"/>
    </row>
    <row r="13" spans="6:18" ht="45" x14ac:dyDescent="0.25">
      <c r="F13" s="73" t="s">
        <v>96</v>
      </c>
      <c r="G13" s="74" t="s">
        <v>97</v>
      </c>
      <c r="H13" s="3" t="s">
        <v>102</v>
      </c>
      <c r="I13" s="4" t="s">
        <v>103</v>
      </c>
      <c r="J13" s="2" t="s">
        <v>255</v>
      </c>
      <c r="K13" s="12" t="s">
        <v>104</v>
      </c>
    </row>
    <row r="14" spans="6:18" ht="38.25" x14ac:dyDescent="0.25">
      <c r="F14" s="26" t="s">
        <v>250</v>
      </c>
      <c r="G14" s="60" t="s">
        <v>251</v>
      </c>
      <c r="H14" s="26" t="s">
        <v>252</v>
      </c>
      <c r="I14" s="27">
        <v>10.78</v>
      </c>
      <c r="J14" s="59">
        <v>65</v>
      </c>
      <c r="K14" s="15">
        <f>I14*J14</f>
        <v>700.69999999999993</v>
      </c>
    </row>
    <row r="15" spans="6:18" ht="38.25" x14ac:dyDescent="0.25">
      <c r="F15" s="26" t="s">
        <v>253</v>
      </c>
      <c r="G15" s="60" t="s">
        <v>254</v>
      </c>
      <c r="H15" s="26" t="s">
        <v>252</v>
      </c>
      <c r="I15" s="27">
        <v>40.840000000000003</v>
      </c>
      <c r="J15" s="59">
        <v>110</v>
      </c>
      <c r="K15" s="15">
        <f>I15*J15</f>
        <v>4492.4000000000005</v>
      </c>
    </row>
    <row r="16" spans="6:18" x14ac:dyDescent="0.25">
      <c r="F16" s="115" t="s">
        <v>256</v>
      </c>
      <c r="G16" s="116"/>
      <c r="H16" s="116"/>
      <c r="I16" s="116"/>
      <c r="J16" s="117"/>
      <c r="K16" s="75">
        <f>SUM(K14:K15)</f>
        <v>5193.1000000000004</v>
      </c>
    </row>
  </sheetData>
  <mergeCells count="1">
    <mergeCell ref="F16:J16"/>
  </mergeCells>
  <conditionalFormatting sqref="I14:I15">
    <cfRule type="cellIs" dxfId="0" priority="1" stopIfTrue="1" operator="between">
      <formula>0.001</formula>
      <formula>0.7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 xr:uid="{00000000-0002-0000-0200-000000000000}">
          <x14:formula1>
            <xm:f>'C:\Users\camila.caccia\Downloads\[Planilha_LICITACON_v.44.xlsx]base'!#REF!</xm:f>
          </x14:formula1>
          <xm:sqref>H14:H15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Aditivo</vt:lpstr>
      <vt:lpstr>base</vt:lpstr>
      <vt:lpstr>Plan1</vt:lpstr>
      <vt:lpstr>Aditivo!Area_de_impressao</vt:lpstr>
      <vt:lpstr>Modalidades</vt:lpstr>
    </vt:vector>
  </TitlesOfParts>
  <Company>Tribunal de Contas do 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Leticia Frizon</cp:lastModifiedBy>
  <cp:lastPrinted>2024-09-27T20:10:26Z</cp:lastPrinted>
  <dcterms:created xsi:type="dcterms:W3CDTF">2014-12-09T12:52:40Z</dcterms:created>
  <dcterms:modified xsi:type="dcterms:W3CDTF">2026-07-13T17:21:14Z</dcterms:modified>
</cp:coreProperties>
</file>